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35" windowHeight="8700" activeTab="0"/>
  </bookViews>
  <sheets>
    <sheet name="МАлое предпр.-для коллегии" sheetId="1" r:id="rId1"/>
  </sheets>
  <definedNames>
    <definedName name="_Toc149977120" localSheetId="0">'МАлое предпр.-для коллегии'!$F$2</definedName>
    <definedName name="_Toc149977122" localSheetId="0">'МАлое предпр.-для коллегии'!$A$3</definedName>
    <definedName name="_xlnm.Print_Titles" localSheetId="0">'МАлое предпр.-для коллегии'!$6:$6</definedName>
    <definedName name="_xlnm.Print_Area" localSheetId="0">'МАлое предпр.-для коллегии'!$A$2:$F$960</definedName>
  </definedNames>
  <calcPr fullCalcOnLoad="1"/>
</workbook>
</file>

<file path=xl/sharedStrings.xml><?xml version="1.0" encoding="utf-8"?>
<sst xmlns="http://schemas.openxmlformats.org/spreadsheetml/2006/main" count="1060" uniqueCount="352">
  <si>
    <t>Наименование мероприятий</t>
  </si>
  <si>
    <t>Объем финансирования – всего, млн. рублей</t>
  </si>
  <si>
    <t>Социально-экономический эффект</t>
  </si>
  <si>
    <t>ВСЕГО</t>
  </si>
  <si>
    <t>федеральный бюджет</t>
  </si>
  <si>
    <t>областной бюджет</t>
  </si>
  <si>
    <t>местный бюджет</t>
  </si>
  <si>
    <t>собственные средства</t>
  </si>
  <si>
    <t>привлеченные средства</t>
  </si>
  <si>
    <t>Агропромышленный комплекс</t>
  </si>
  <si>
    <t>Всего</t>
  </si>
  <si>
    <t>Создание и дальнейшее развитие кооператива по заготовке мяса (с.Перехляй)</t>
  </si>
  <si>
    <t>Создание 4 рабочих мест, увеличение налоговых платежей</t>
  </si>
  <si>
    <t>Приобретение техники сельскохозяйственным производственным сенозаготовительным кооперативом "Костер" (с.Перехляй)</t>
  </si>
  <si>
    <t>Создание 4 рабочих мест, увеличение налоговых платежей, обеспечение населения услугами по заготовке сена</t>
  </si>
  <si>
    <t>Развитие мясного животноводства ИП Даниленко</t>
  </si>
  <si>
    <t>Увеличение поголовья КРС</t>
  </si>
  <si>
    <t>Приобретение сельскохозяйственной техники</t>
  </si>
  <si>
    <t>Совершенствование технологии возделывания зерновых культур, снижение себестоимости продукции на обрабатываемых площадях на 20 %, улучшение кормовой базы для молочного животноводства</t>
  </si>
  <si>
    <t xml:space="preserve"> Приобретение ГСМ</t>
  </si>
  <si>
    <t xml:space="preserve"> Приобретение элитных семян</t>
  </si>
  <si>
    <t>Повышение урожайности зерновых культур до 18,4 ц/га</t>
  </si>
  <si>
    <t xml:space="preserve"> Приобретение минеральных удобрений</t>
  </si>
  <si>
    <t>Приобретение 7100 тонн удобрений</t>
  </si>
  <si>
    <t>Приобретение 4753 тонн удобрений</t>
  </si>
  <si>
    <t xml:space="preserve"> Приобретение племенного скота</t>
  </si>
  <si>
    <t>Повышение  надоев молока до 3,9 т. в год на 1 корову</t>
  </si>
  <si>
    <t>привлеченные средства (кредиты банка)</t>
  </si>
  <si>
    <t xml:space="preserve">Приобретение хозяйствами 200 голов КРС ежегодно </t>
  </si>
  <si>
    <t>Возмещение затрат по жидкому азоту</t>
  </si>
  <si>
    <t xml:space="preserve"> Дотация на продукцию животноводства</t>
  </si>
  <si>
    <t xml:space="preserve"> Дотации и компенсации из федерального бюджета (семена,удобрения)</t>
  </si>
  <si>
    <t>Субсидирование процентных ставок по привлеченным кредитам</t>
  </si>
  <si>
    <t>Материальное стимулирование</t>
  </si>
  <si>
    <t>Материальное стимулирование работников сельскохозяййственных предприятий по итогам работы</t>
  </si>
  <si>
    <t>Предоставление займов на ЛПХ ("Сельский дом")</t>
  </si>
  <si>
    <t>Предоставление займов на развитие 555 личных подсобных хозяйств</t>
  </si>
  <si>
    <t>областной бюджет ("Сельский дом")</t>
  </si>
  <si>
    <t>Предоставление займов на ЛПХ (Россельхозбанк)</t>
  </si>
  <si>
    <t>50 займов ежегодно</t>
  </si>
  <si>
    <t>Реконструкция 2й очереди коровника в Михайловском отделении ООО "Колос" на 400мест</t>
  </si>
  <si>
    <t>Потребительский молочный сельскохозяйственный кооператив"Млеко"</t>
  </si>
  <si>
    <t>Приобретение молоковоза, оборудования для проведения анализа молока, создание 3 рабочих мест</t>
  </si>
  <si>
    <t>Приобретение оборудования для животноводства</t>
  </si>
  <si>
    <t>2 миксера и 2 танка-охладителя</t>
  </si>
  <si>
    <t>собственные средства(лизинг)</t>
  </si>
  <si>
    <t>Потребительский рынок</t>
  </si>
  <si>
    <t>Потребительская кооперация</t>
  </si>
  <si>
    <t>Покрытие убытков ПО «Центр» (обслуживание отдаленных населенных пунктов)</t>
  </si>
  <si>
    <t>Обслуживание отдаленных деревень, снижение социальной напряженности, сохранение материально-технической базы потребкооперации в отдаленных населенных пунктах.</t>
  </si>
  <si>
    <t>Реконструкция магазина «Кооператор»</t>
  </si>
  <si>
    <t>Реконструкция магазина «Универмаг» п.Крапивинский</t>
  </si>
  <si>
    <t>Открытие комплексных приемных пунктов бытового обслуживания на базе потребительской кооперации</t>
  </si>
  <si>
    <t>Создание дополнительных рабочих мест, увеличение налоговых платежей</t>
  </si>
  <si>
    <t>Открытие лавок на дому в отдаленных и малонаселенных пунктах</t>
  </si>
  <si>
    <t>Обеспечение населения отдаленных и малочисленных населенных пунктов товарами первой необходимости</t>
  </si>
  <si>
    <t>Промышленность</t>
  </si>
  <si>
    <t>Всего:</t>
  </si>
  <si>
    <t>Добыча топливно-энергетических полезных ископаемых</t>
  </si>
  <si>
    <t>ООО "Шахта Зеленогорская-Новая"</t>
  </si>
  <si>
    <t>Проектирование, освоение шахтного поля, начало строительства новой шахты с объемом добычи до 1млн.тонн в год</t>
  </si>
  <si>
    <t>Строительсто новой шахты, создание новых рабочих мест, увеличение налоговых платежей</t>
  </si>
  <si>
    <t>Добыча полезных ископаемых, кроме топливно-энергетических</t>
  </si>
  <si>
    <t>Разработка песчаных карьеров (Березовопесчаное месторождение)</t>
  </si>
  <si>
    <t>Обрабатывающие производства- Производство пищевых продуктов</t>
  </si>
  <si>
    <t>ЗАО "Барачатский"</t>
  </si>
  <si>
    <t>Строительство цеха по переработке рапса</t>
  </si>
  <si>
    <t>Создание нового производства, создание 28 равбочих мест, рост налоговых поступлений.</t>
  </si>
  <si>
    <t xml:space="preserve">Реконструкция помещения под цех полуфабрикатов </t>
  </si>
  <si>
    <t>ООО "Березовоярские минеральные воды"</t>
  </si>
  <si>
    <t>Снабжение жителей Кузбасса экологически чистой водой. Создание 49 рабочих мест. Создание производства мощность 11,4 млн. л воды в год.</t>
  </si>
  <si>
    <t>Устройство скважины, строительство завода</t>
  </si>
  <si>
    <t>Приобретение оборудования по розливу минеральной воды Березовоярского месторождения</t>
  </si>
  <si>
    <t>Дорожное хозяйство</t>
  </si>
  <si>
    <t>ОАО "Крапивиноавтодор"</t>
  </si>
  <si>
    <t>Ремонт автомобильных дорог с асфальтобетонным покрытием</t>
  </si>
  <si>
    <t>Перевод в асфальтобетонное покрытие</t>
  </si>
  <si>
    <t>Устройство поверхностной обработки</t>
  </si>
  <si>
    <t>Ремонт автомобильных дорог с щебеночным покрытием</t>
  </si>
  <si>
    <t>Ремонт ж/б труб</t>
  </si>
  <si>
    <t>Обустройство дорог общего пользования</t>
  </si>
  <si>
    <t>Замена барьерного ограждения</t>
  </si>
  <si>
    <t xml:space="preserve">Ремонт улично-дорожной сети </t>
  </si>
  <si>
    <t>Приобретение техники</t>
  </si>
  <si>
    <t>Транспорт и связь</t>
  </si>
  <si>
    <t>Зеленогорское ГПАТП</t>
  </si>
  <si>
    <t>Укрепление материально-технической базы пассажирского транспорта</t>
  </si>
  <si>
    <t>Улучшение технического состояния парка автомобилей, обновление автопарка</t>
  </si>
  <si>
    <t>Открытие новых сельских автобусных маршрутов</t>
  </si>
  <si>
    <t>Крапивинский цех электросвязи</t>
  </si>
  <si>
    <t>Улучшение качества связи, повышение надежности в работе, увеличение спектра предоставляемых услуг связи</t>
  </si>
  <si>
    <t>Модернизация оборудования АТС СТС</t>
  </si>
  <si>
    <t>Капитальный ремонт сетей</t>
  </si>
  <si>
    <t>ЖКХ</t>
  </si>
  <si>
    <t>ОАО "Кузбасская электросетевая компания" филиал электросеть п.Крапивинский</t>
  </si>
  <si>
    <t>Реконструкция воздушных линий ВЛ-10 кВ,ВЛ-0,4 кВ</t>
  </si>
  <si>
    <t>ремонт кабельной линииКЛ-10 кВ,КЛ-0,4 кВ</t>
  </si>
  <si>
    <t>комплектация трансформат. ТП 8,ТП 3,ТП 14.</t>
  </si>
  <si>
    <t>С-во трансформ.подст. ТП-14</t>
  </si>
  <si>
    <t>ООО "ТЭП"</t>
  </si>
  <si>
    <t>Замена теплотрассы Д 80мм 1,62км</t>
  </si>
  <si>
    <t>в п.Крапивинский 1620м</t>
  </si>
  <si>
    <t>в п.Зеленогорский 7500м</t>
  </si>
  <si>
    <t>Замена котлов,бака аккамулятора,приборов учета,химводоподготовка</t>
  </si>
  <si>
    <t>Замена котлов в котельной п.Зеленогорский,Крапивинский</t>
  </si>
  <si>
    <t>в 2009году, и в 2010г в п.Крапивинский</t>
  </si>
  <si>
    <t>ООО "ВКУ"</t>
  </si>
  <si>
    <t>строительство водозаборных сооружений п.Крапивинский</t>
  </si>
  <si>
    <t>Приобретение техники, частотных преобразователей и др.</t>
  </si>
  <si>
    <t>приобретение насосов,частотных преобразователей</t>
  </si>
  <si>
    <t>асс.машины,приоб.воздуходувки</t>
  </si>
  <si>
    <t>приоб.автокрана, токарного станка,глубинных насосов,</t>
  </si>
  <si>
    <t>Разработка проекта и ТЭО водоснабжения п.Крапивинский. Строительство водопроводной сети п.Крапивинский</t>
  </si>
  <si>
    <t>ПСД и ТО в 2007г водоснабжение п. Крапивинский</t>
  </si>
  <si>
    <t>с подачей воды из Междугорского госзаказника</t>
  </si>
  <si>
    <t>Будет построено в две нитки подающий водопровод.</t>
  </si>
  <si>
    <t>Сторительство насосно-фильтровальной станции</t>
  </si>
  <si>
    <t>прокладка водопроводных сетей по поселку 30км.</t>
  </si>
  <si>
    <t>реконструкция напорного канализационного коллектора от КНС-1 п.Зеленогорский до п.Крапивинский</t>
  </si>
  <si>
    <t>ООО "ЖКХ Барачатское"</t>
  </si>
  <si>
    <t>Замена котлов в котельных</t>
  </si>
  <si>
    <t>в 2007году в с.Шевели, в 2010г в с.Зеленовка</t>
  </si>
  <si>
    <t>Прокладка теплотрассы, ремонт кот. Оборудования</t>
  </si>
  <si>
    <t>ежегодно по 100м</t>
  </si>
  <si>
    <t>Химводоподготовка</t>
  </si>
  <si>
    <t>на  4 котельных, Барачаты,Зеленовка,Шевели ЦК,</t>
  </si>
  <si>
    <t>Школьная в Красном -Ключе</t>
  </si>
  <si>
    <t>приобретение техники</t>
  </si>
  <si>
    <t xml:space="preserve"> </t>
  </si>
  <si>
    <t>приобретение КАМАЗа, экскаватора</t>
  </si>
  <si>
    <t>Замена водопроводных сетей,ремонт оборудования</t>
  </si>
  <si>
    <t>Замена водопроводных сетей 2км вод в с.Шевелях,</t>
  </si>
  <si>
    <t xml:space="preserve"> в с.Барачаты по 500м ежегодно, в с.Зеленовка 200 м ежегодно</t>
  </si>
  <si>
    <t>ремонт оборудования</t>
  </si>
  <si>
    <t>ООО "Каменское ЖКХ"</t>
  </si>
  <si>
    <t>Прокладка теплотрассы, ремонт кот. оборудования</t>
  </si>
  <si>
    <t>ежегодно по 30м</t>
  </si>
  <si>
    <t>ремонт котельного оборудования</t>
  </si>
  <si>
    <t>Замена водопроводных сетей, ремонт оборудования</t>
  </si>
  <si>
    <t>замена сетей в с.Ключи 100м ежегодно, в с. Каменка 200м ежегодно</t>
  </si>
  <si>
    <t xml:space="preserve">в с.Каменка </t>
  </si>
  <si>
    <t>Замена дымовых труб</t>
  </si>
  <si>
    <t>на котельной в С.Каменка</t>
  </si>
  <si>
    <t>ООО "Домотехник"</t>
  </si>
  <si>
    <t>ежегодно по 60м</t>
  </si>
  <si>
    <t>по 200м ежегодно в с.Борисово</t>
  </si>
  <si>
    <t>на ЦК в с. Борисово</t>
  </si>
  <si>
    <t>ООО "Техносервис""</t>
  </si>
  <si>
    <t>ежегодно по 40м</t>
  </si>
  <si>
    <t>на ЦК в с.Банново</t>
  </si>
  <si>
    <t>ежегодео по 800м</t>
  </si>
  <si>
    <t>ООО "ЖЭУ п.Крапивинский"</t>
  </si>
  <si>
    <t>ежегодно по 20м</t>
  </si>
  <si>
    <t>Замена водопроводных сетей</t>
  </si>
  <si>
    <t>ежегодно по 300м</t>
  </si>
  <si>
    <t>ООО "ЖКХ с.Тараданово"</t>
  </si>
  <si>
    <t>ООО "Вектор"</t>
  </si>
  <si>
    <t>замени теплосетей ежегодно по 40м.</t>
  </si>
  <si>
    <t>1 км.ежегодно</t>
  </si>
  <si>
    <t>Капитальный ремонт жилого фонда</t>
  </si>
  <si>
    <t>ремонт кровли, тех.подвалов</t>
  </si>
  <si>
    <t>ремонт подъездов, фасадов</t>
  </si>
  <si>
    <t>п.Зеленогорский</t>
  </si>
  <si>
    <t>п.Крапивинский</t>
  </si>
  <si>
    <t>с.Борисово</t>
  </si>
  <si>
    <t>с.Барачаты</t>
  </si>
  <si>
    <t>с.Зеленовка</t>
  </si>
  <si>
    <t>с.Банново</t>
  </si>
  <si>
    <t>Строительство</t>
  </si>
  <si>
    <t xml:space="preserve">собственные средства </t>
  </si>
  <si>
    <t>Градостроительная документация</t>
  </si>
  <si>
    <t xml:space="preserve">Жилищное строительство и обеспечение жильем </t>
  </si>
  <si>
    <t>собственные средства населения</t>
  </si>
  <si>
    <t>Строительство 3-х 16-ти кв. жилых домов в п.Крапивинский</t>
  </si>
  <si>
    <t>Обеспечение жильем работников бюджетной сферы</t>
  </si>
  <si>
    <t>Государственная поддержка индивидуального жилищного строительства по программе "Сельский дом"</t>
  </si>
  <si>
    <t>Строительство жилья на селе. Программа "Социальное развитие села до 2010г"</t>
  </si>
  <si>
    <t>Индивидуальное строительство</t>
  </si>
  <si>
    <t>Обеспечение жильем детей -сирот</t>
  </si>
  <si>
    <t>Приобретение квартир для участников ВОВ и приравненных к ним категорий граждан</t>
  </si>
  <si>
    <t>Обеспечение жильем инвалидов и семей, имеющих детей -инвалидов</t>
  </si>
  <si>
    <t>Долгосрочные целевые займы и субсидии молодым семьям</t>
  </si>
  <si>
    <t>Сфера обслуживания</t>
  </si>
  <si>
    <t>Строительство банно-прачечного комбината в п.Крапивинский</t>
  </si>
  <si>
    <t>Гидротехническое строительство</t>
  </si>
  <si>
    <t>Строительство мостового перехода ч/з р.Ю.Уньга в д.Бердюгино</t>
  </si>
  <si>
    <t xml:space="preserve">Капитальный ремонт гидротехнического сооружения пруда  на р. Сев. Уньга в районе с. Барачаты </t>
  </si>
  <si>
    <t>Обустройство дамбы</t>
  </si>
  <si>
    <t>Строительство в социальной сфере</t>
  </si>
  <si>
    <t>Образование</t>
  </si>
  <si>
    <t>Строительство спортзала коррекционной школы</t>
  </si>
  <si>
    <t>Ремонт и реконструкция объектов образования</t>
  </si>
  <si>
    <t>Строительство пристройки к Борисовской средней школе</t>
  </si>
  <si>
    <t>Восстановление и усиление конструкций здания Зеленогорской средней школы</t>
  </si>
  <si>
    <t>Культура</t>
  </si>
  <si>
    <t>Строительство ДК с.Шевели со зрительным залом на 250 мест</t>
  </si>
  <si>
    <t>Решение проблемы организации досуга жителей.</t>
  </si>
  <si>
    <t>Строительство районного Дома культуры</t>
  </si>
  <si>
    <t>Разработка ПСД и начало строительства</t>
  </si>
  <si>
    <t>Завершение художественных работ на  мемориале п.Крапивинский</t>
  </si>
  <si>
    <t>Ремонт и реконструкция, благоустройство памятников в населенных пунктах района.</t>
  </si>
  <si>
    <t>Строительство центральной библиотеки на 200 т.томов в р.п.Крапивинский</t>
  </si>
  <si>
    <t xml:space="preserve">Увеличение книжного фонда до 200 тыс.томов. Улучшение условий труда работников библиотеки. </t>
  </si>
  <si>
    <t>Ремонт кровли клуба ветеранов</t>
  </si>
  <si>
    <t>Ремонт ДМШ №36 п.Крапивинский</t>
  </si>
  <si>
    <t>Строительство пристройки и концертного зала ДМШ №36</t>
  </si>
  <si>
    <t>Ремонт и реконструкция учреждений культуры</t>
  </si>
  <si>
    <t>Здравоохранение</t>
  </si>
  <si>
    <t>МУЗ "Крапивинская ЦРБ"</t>
  </si>
  <si>
    <t>строительство центров общей врачебной практики (2центра)</t>
  </si>
  <si>
    <t>Реконструкция блока "Б" больничного комплекса</t>
  </si>
  <si>
    <t>ФАПы в деревнях</t>
  </si>
  <si>
    <t>Строительство гаража для передвижного флюрографа</t>
  </si>
  <si>
    <t>Капитальный ремонт хоз.блока</t>
  </si>
  <si>
    <t>Реконструкция Санатория "Борисовский"</t>
  </si>
  <si>
    <t>Социальная защита</t>
  </si>
  <si>
    <t>Подготовка ПСД  и строительство центра реабилитации для несовершеннолетних на базе приюта для детей (отделение дневного пребывания на 20мест, отделение реабилитации детей-инвалидов 10мест, стационар для детей, находящихся в трудной жизненной ситуации 25 м</t>
  </si>
  <si>
    <t>Строительство подсобных помещений в детском приюте (мастерские, складские помещения, овощехранилище, баня, гараж)</t>
  </si>
  <si>
    <t>Строительство подсобных помещений в отделении временного пребывания п.Зеленовский (пристройка к столовой, баня, прачечная)</t>
  </si>
  <si>
    <t>Физическая культура и спорт</t>
  </si>
  <si>
    <t>Строительство 5-км роллерной трассы  в п.Зеленогорский</t>
  </si>
  <si>
    <t>Организация тренировок спортсменов. Привлечение спортсменов из других городов и районов.</t>
  </si>
  <si>
    <t xml:space="preserve">Развитие инфраструктуры лыжно- роллерной трассы в п.Зеленогорский </t>
  </si>
  <si>
    <t>Устройство биатлонного стрельбища и путей подхода к огневому рубежу, устройство сервисных помещений, трибуны, гостиница, столовая</t>
  </si>
  <si>
    <t>Социальная сфера</t>
  </si>
  <si>
    <t>Развитие производственных бригад Тарадановской и Крапивинской средних школ</t>
  </si>
  <si>
    <t>Компьютеризация, программное обеспечение компьютерных классов, интернет</t>
  </si>
  <si>
    <t xml:space="preserve">Повышение качества образования, переход к новому уровню образования на основе информационных технологий. </t>
  </si>
  <si>
    <t>Обеспечение образовательных учреждений спортинвентарем ,оборудованием, мебелью</t>
  </si>
  <si>
    <t>Доведение обеспеченности оборудованием и спортинвентарем до норматива Минобразования РФ. Повышение качества образования.</t>
  </si>
  <si>
    <t>Оснащение школ современными лабораториями</t>
  </si>
  <si>
    <t>12 школ по 3 лаборатории</t>
  </si>
  <si>
    <t>Приобретение  автобусов</t>
  </si>
  <si>
    <t>В 2007-2008г-приобретение по 2 автобуса, далее-обновление автобусного парка</t>
  </si>
  <si>
    <t>Обеспечение пожаробезопасности и антитеррористической защищенности</t>
  </si>
  <si>
    <t>2007-окончание установки противопожарного оборудования, далее -его обслуживание и приобретение огнетушителей</t>
  </si>
  <si>
    <t>Создание безопасных условий функционирования учреждений образования</t>
  </si>
  <si>
    <t xml:space="preserve">Выплата стипендий,премий,грантов  учащимся </t>
  </si>
  <si>
    <t xml:space="preserve">Материальная поддержка  школьников </t>
  </si>
  <si>
    <t>Выплата премий,грантов  педагогам</t>
  </si>
  <si>
    <t>Подъемные молодым специалистам на селе</t>
  </si>
  <si>
    <t>Выплата стипендий,премий,грантов  обучающимся</t>
  </si>
  <si>
    <t>Развитие материально-технической базы учреждений культуры</t>
  </si>
  <si>
    <t xml:space="preserve"> Губернский  Дом ребенка  в п.Зеленогорский</t>
  </si>
  <si>
    <t>Ввод в эксплуатацию. Улучшение ухода за отказными детьми</t>
  </si>
  <si>
    <t>Окончание реконструкции, ввод в эксплуатацию</t>
  </si>
  <si>
    <t>Приобретение оборудования</t>
  </si>
  <si>
    <t xml:space="preserve">Приобретение и замена оборудования </t>
  </si>
  <si>
    <t>Приобретение 2-х стоматологических установок в Крапивинскую и Зеленогорскую ср.школы</t>
  </si>
  <si>
    <t>Приобретение транспорта</t>
  </si>
  <si>
    <t>Приобретение авт."Газель" для выезда бригады врачей</t>
  </si>
  <si>
    <t>Подготовка кадров</t>
  </si>
  <si>
    <t>Приобретение лекарственных и расходных материалов для больных туберкулезом</t>
  </si>
  <si>
    <t>Повышение эффективности лечения и снижения смертности</t>
  </si>
  <si>
    <t>Обеспечение сахароснижающими препаратами больных сахарным диабетом</t>
  </si>
  <si>
    <t>Уменьшение количества осложнений у больных сахарным диабетом</t>
  </si>
  <si>
    <t>Профилактика распространения ВИЧ-инфекции</t>
  </si>
  <si>
    <t>Ретравирусные препараты для лечения и профилактики ВИЧ-инфекции, исследования крови, дез.средства</t>
  </si>
  <si>
    <t>Борьба с наркоманией</t>
  </si>
  <si>
    <t>Профилактика и лечение наркомании</t>
  </si>
  <si>
    <t>Вакцинопрофилактика</t>
  </si>
  <si>
    <t>Профилактика управляемых инфекционных заболеваний</t>
  </si>
  <si>
    <t>Открытие отделения реабилитации ветеранов боевых  действий и членов их семей на базе комплексного центра социального обслуживания</t>
  </si>
  <si>
    <t>Приобретение автомобиля УАЗ в КСЦОН</t>
  </si>
  <si>
    <t>Приобретение трактора МТЗ 82 для приюта</t>
  </si>
  <si>
    <t>Установка и обслуживание противопожарной сигнализации</t>
  </si>
  <si>
    <t>Приобретение инвентаря, мебели,ПК</t>
  </si>
  <si>
    <t>Развитие подсобного хозяйства приюта</t>
  </si>
  <si>
    <t>Приобщение детей к трудовой деятельности и занятиям общественно-полезным трудом</t>
  </si>
  <si>
    <t>Оснащение отделения дневного пребывания детей ПК, играми, инвентарем</t>
  </si>
  <si>
    <t>Перевод приюта на центральное отопление</t>
  </si>
  <si>
    <t>Открытие малых приютов</t>
  </si>
  <si>
    <t>Расширение спектра соц.услуг для пожилых людей (открытие парикмахерской, соц.столовой на 10чел)</t>
  </si>
  <si>
    <t>Открытие отделения дневного пребывания для пожилых людей на 10чел.</t>
  </si>
  <si>
    <t>Открытие отделения соц.мед.обслуживания на дому</t>
  </si>
  <si>
    <t>Оказание  качественной помощи 40 тяжелобольным пожилым людям и инвалидам.</t>
  </si>
  <si>
    <t>Молодежная политика</t>
  </si>
  <si>
    <t>Ярмарка учебных заведений</t>
  </si>
  <si>
    <t>Информация для  старшеклассников об учебных заведениях области</t>
  </si>
  <si>
    <t>Работа молодежной биржи труда</t>
  </si>
  <si>
    <t>Временная занятость подростков, до 50чел. в год.</t>
  </si>
  <si>
    <t>Занятость населения</t>
  </si>
  <si>
    <t>собственные средства предприятий</t>
  </si>
  <si>
    <t>Профессиональное обучение и профессиональная ориентация</t>
  </si>
  <si>
    <t>Снижение напряженности на рынке труда.Профориентация  и обучение до 950 человек ежегодно.</t>
  </si>
  <si>
    <t>Организация ярмарок вакансий и учебных рабочих мест</t>
  </si>
  <si>
    <t>Расширение возможностей трудоустройства граждан, подбор работников для организаций</t>
  </si>
  <si>
    <t>Информирование населения и работодателей о положении на рынке труда</t>
  </si>
  <si>
    <t>Обеспечение выполнения норм законодательства об информировании населения и работодателей о положении на рынке труда, данных о потребности в работниках и гражданах, ищущих работу, возможностях профессионального обучения</t>
  </si>
  <si>
    <t>Организация общественных работ</t>
  </si>
  <si>
    <t>Создание условий для материальной поддержки  до 350  граждан, ищущих работу, и безработных граждан в период поиска работы ежегодно.</t>
  </si>
  <si>
    <t>Организация временного трудоустройства безработных граждан, особо нуждающихся в социальной защите</t>
  </si>
  <si>
    <t>Обеспечение дополнительных гарантий занятости до 50 безработных граждан ежегодно.</t>
  </si>
  <si>
    <t>Социальная адаптация безработных граждан на рынке труда</t>
  </si>
  <si>
    <t>Приобретение навыков, сокращение сроков поиска работы, смягчение последствий длительной безработицы</t>
  </si>
  <si>
    <t>Оказание содействия самозанятости населения</t>
  </si>
  <si>
    <t>Расширение возможностей обеспечения занятости населения</t>
  </si>
  <si>
    <t>Организация временного трудоустройства несовершеннолетних граждан в возрасте от 14 до 18 лет</t>
  </si>
  <si>
    <t>Приобщение к труду, получение профессиональных навыков и адаптации на рынке труда до 200 чел ежегодно</t>
  </si>
  <si>
    <t>Организация временного трудоустройства безработных граждан в возрасте от 18 лет до 20 лет из числа выпускников учреждений НиСПО</t>
  </si>
  <si>
    <t>Получение практического опыта, профессиональных навыков, общения в трудовом ективе для 4 выпускников ежегодно</t>
  </si>
  <si>
    <t>Сельское хозяйство</t>
  </si>
  <si>
    <t>Добыча полезных ископаемых</t>
  </si>
  <si>
    <t>Разработка Березовопесчаного месторождения</t>
  </si>
  <si>
    <t>Строительство и открытие пилорамы(Черепанов М.К.)</t>
  </si>
  <si>
    <t> Создание новых 2 рабочих мест, дополнительные доходы в бюджет.</t>
  </si>
  <si>
    <t>Модернизация цеха деревообработки (ООО "Лесоруб")</t>
  </si>
  <si>
    <t>Приобретение деревообрабатывающих станков, обновление оборудования</t>
  </si>
  <si>
    <t>Модернизация цеха деревообработки (ИП Задорин С.В.)</t>
  </si>
  <si>
    <t>Розничная торговля, общественное питание</t>
  </si>
  <si>
    <t>Строительство торгового комплекса п.Крапивинский (ООО "Капиталинвест")</t>
  </si>
  <si>
    <t>Строительство магазина п. Зеленогорский и/п. Сызранов А.В.</t>
  </si>
  <si>
    <t>Создание дополнительных рабочих мест, повышение налогооблагаемой базы, улучшение культуры обслуживания </t>
  </si>
  <si>
    <t>Строительство магазинов с. Шевели (Рыжих Е.П.)</t>
  </si>
  <si>
    <t>Открытие магазина с. Тараданово (и/п Журавлёва)</t>
  </si>
  <si>
    <t>Создание дополнительных 5 рабочих мест, повышение налогооблагаемой базы, улучшение культуры обслуживания </t>
  </si>
  <si>
    <t xml:space="preserve">Рост налоговых поступлений, увеличение торговых площадей, улучшение качества обслуживания населения </t>
  </si>
  <si>
    <t xml:space="preserve">Реконструкция помещения с.Зеленовка (Хабибулина Т.А. ) </t>
  </si>
  <si>
    <t>Реконструкция помещения под Детское кафе с.Барачаты (Штарк К. А.)</t>
  </si>
  <si>
    <t xml:space="preserve">Реконструкция фасадов и замена вывесок </t>
  </si>
  <si>
    <t>Реконструкция ТЦ «Рассвет» п.Зеленогорский</t>
  </si>
  <si>
    <t>- внутренний капитальный ремонт</t>
  </si>
  <si>
    <t>- ремонт пожарно-охранной сигнализации</t>
  </si>
  <si>
    <t>- ремонт отопительной системы</t>
  </si>
  <si>
    <t>Бытовое обслуживание</t>
  </si>
  <si>
    <t>Открытие парикмахерских п. Крапивинский</t>
  </si>
  <si>
    <t>Спорт, туризм</t>
  </si>
  <si>
    <t>Развитие инфраструктуры горнолыжной трассы в п.Зеленогорский</t>
  </si>
  <si>
    <t>Организация зоны отдыха на р.Томь</t>
  </si>
  <si>
    <t>Поддержка предпринимательства</t>
  </si>
  <si>
    <t>ООО "ВЕММА"</t>
  </si>
  <si>
    <t>Дальнейшая модернизация пекарни в с.Шевели (ИП Ворожцова Л.Г.)</t>
  </si>
  <si>
    <t>Строительство и открытие цеха по производству полуфабрикатов (ИП Ельцова)</t>
  </si>
  <si>
    <t>Строительство магазинов в п. Крапивинский (и/п Переводчиков,  )</t>
  </si>
  <si>
    <t xml:space="preserve">Строительство торгового комплекса п.Крапивинский </t>
  </si>
  <si>
    <t>Строительство магазина по продаже бытовой техники</t>
  </si>
  <si>
    <t>ремонт кровли</t>
  </si>
  <si>
    <t>Открытие швейных цехов п. Крапивинский</t>
  </si>
  <si>
    <t xml:space="preserve">Разработка песчаных карьеров </t>
  </si>
  <si>
    <t>Создание 4 рабочих мест, повышение налогооблагаемой базы, улучшение культуры обслуживания </t>
  </si>
  <si>
    <t>Создание дополнительных 10 рабочих мест, увеличение налоговых платежей</t>
  </si>
  <si>
    <t>Создание 20 рабочих мест, повышение налогооблагаемой базы, улучшение культуры обслуживания </t>
  </si>
  <si>
    <t xml:space="preserve"> План развития сферы малого и среднего  предпринимательства Крапивинского района                   на 2008-2010 годы</t>
  </si>
  <si>
    <t>Создание 4 рабочих мест </t>
  </si>
  <si>
    <t>Открытие пекарни, создание 2 равбочих мест, рост налоговых поступлений.</t>
  </si>
  <si>
    <t>Открытие цеха по производству полуфабрикатов. Создание 10 новых рабочих мест</t>
  </si>
  <si>
    <t>Приобритение КАМАЗа, открытие 2 рабочих мест</t>
  </si>
  <si>
    <t>Создание дополнительных 2 рабочих мест, увеличение налоговых платежей</t>
  </si>
  <si>
    <t xml:space="preserve">Позволит организовать активный отдых населения в зимний период. </t>
  </si>
  <si>
    <t xml:space="preserve">Позволит организовать активный отдых </t>
  </si>
  <si>
    <t xml:space="preserve">Финансовая поддержка малого и среднего предпринимательства </t>
  </si>
  <si>
    <t>Приложение №1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</si>
</sst>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b/>
      <sz val="13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b/>
      <sz val="15"/>
      <name val="Arial Cyr"/>
      <family val="0"/>
    </font>
    <font>
      <b/>
      <i/>
      <sz val="9"/>
      <name val="Arial Cyr"/>
      <family val="0"/>
    </font>
    <font>
      <b/>
      <sz val="10"/>
      <name val="Arial"/>
      <family val="2"/>
    </font>
    <font>
      <i/>
      <sz val="9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 Cyr"/>
      <family val="0"/>
    </font>
    <font>
      <sz val="14"/>
      <name val="Arial Cyr"/>
      <family val="0"/>
    </font>
    <font>
      <b/>
      <sz val="12"/>
      <name val="Arial"/>
      <family val="2"/>
    </font>
    <font>
      <b/>
      <i/>
      <sz val="10"/>
      <name val="Arial Cyr"/>
      <family val="0"/>
    </font>
    <font>
      <sz val="15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12"/>
      <name val="Arial Cyr"/>
      <family val="0"/>
    </font>
    <font>
      <i/>
      <sz val="9"/>
      <name val="Arial"/>
      <family val="2"/>
    </font>
    <font>
      <i/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 horizontal="left" wrapText="1"/>
    </xf>
    <xf numFmtId="2" fontId="12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13" fillId="0" borderId="1" xfId="0" applyFont="1" applyBorder="1" applyAlignment="1">
      <alignment wrapText="1"/>
    </xf>
    <xf numFmtId="2" fontId="13" fillId="0" borderId="1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2" fontId="14" fillId="0" borderId="4" xfId="0" applyNumberFormat="1" applyFont="1" applyBorder="1" applyAlignment="1">
      <alignment horizontal="center"/>
    </xf>
    <xf numFmtId="2" fontId="14" fillId="0" borderId="2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center"/>
    </xf>
    <xf numFmtId="0" fontId="16" fillId="0" borderId="1" xfId="0" applyFont="1" applyBorder="1" applyAlignment="1">
      <alignment wrapText="1"/>
    </xf>
    <xf numFmtId="0" fontId="16" fillId="0" borderId="2" xfId="0" applyFont="1" applyBorder="1" applyAlignment="1">
      <alignment horizontal="center"/>
    </xf>
    <xf numFmtId="0" fontId="17" fillId="0" borderId="1" xfId="0" applyFont="1" applyBorder="1" applyAlignment="1">
      <alignment vertical="top" wrapText="1"/>
    </xf>
    <xf numFmtId="0" fontId="18" fillId="0" borderId="2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0" xfId="0" applyFont="1" applyAlignment="1">
      <alignment/>
    </xf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9" fontId="17" fillId="0" borderId="1" xfId="19" applyFont="1" applyBorder="1" applyAlignment="1">
      <alignment vertical="top" wrapText="1"/>
    </xf>
    <xf numFmtId="0" fontId="21" fillId="0" borderId="1" xfId="0" applyFont="1" applyBorder="1" applyAlignment="1">
      <alignment horizontal="left"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2" fillId="0" borderId="1" xfId="0" applyFont="1" applyFill="1" applyBorder="1" applyAlignment="1">
      <alignment wrapText="1"/>
    </xf>
    <xf numFmtId="0" fontId="22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wrapText="1"/>
    </xf>
    <xf numFmtId="0" fontId="17" fillId="0" borderId="2" xfId="0" applyFont="1" applyFill="1" applyBorder="1" applyAlignment="1">
      <alignment horizontal="center"/>
    </xf>
    <xf numFmtId="0" fontId="19" fillId="0" borderId="5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vertical="top" wrapText="1"/>
    </xf>
    <xf numFmtId="0" fontId="23" fillId="0" borderId="5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/>
    </xf>
    <xf numFmtId="0" fontId="18" fillId="0" borderId="3" xfId="0" applyFont="1" applyBorder="1" applyAlignment="1">
      <alignment wrapText="1"/>
    </xf>
    <xf numFmtId="0" fontId="18" fillId="0" borderId="4" xfId="0" applyFont="1" applyBorder="1" applyAlignment="1">
      <alignment horizontal="center"/>
    </xf>
    <xf numFmtId="0" fontId="20" fillId="0" borderId="4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22" fillId="0" borderId="3" xfId="0" applyFont="1" applyBorder="1" applyAlignment="1">
      <alignment wrapText="1"/>
    </xf>
    <xf numFmtId="0" fontId="2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22" fillId="0" borderId="1" xfId="0" applyFont="1" applyBorder="1" applyAlignment="1">
      <alignment horizontal="left" wrapText="1"/>
    </xf>
    <xf numFmtId="0" fontId="26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22" fillId="2" borderId="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22" fillId="3" borderId="1" xfId="0" applyFont="1" applyFill="1" applyBorder="1" applyAlignment="1">
      <alignment horizontal="left" wrapText="1"/>
    </xf>
    <xf numFmtId="0" fontId="21" fillId="3" borderId="1" xfId="0" applyFont="1" applyFill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5" xfId="0" applyFont="1" applyBorder="1" applyAlignment="1">
      <alignment/>
    </xf>
    <xf numFmtId="0" fontId="18" fillId="0" borderId="3" xfId="0" applyFont="1" applyBorder="1" applyAlignment="1">
      <alignment horizontal="center"/>
    </xf>
    <xf numFmtId="0" fontId="22" fillId="3" borderId="1" xfId="0" applyFont="1" applyFill="1" applyBorder="1" applyAlignment="1">
      <alignment wrapText="1"/>
    </xf>
    <xf numFmtId="0" fontId="27" fillId="3" borderId="1" xfId="0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1" fillId="3" borderId="3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22" fillId="3" borderId="7" xfId="0" applyFont="1" applyFill="1" applyBorder="1" applyAlignment="1">
      <alignment wrapText="1"/>
    </xf>
    <xf numFmtId="0" fontId="22" fillId="3" borderId="1" xfId="0" applyFont="1" applyFill="1" applyBorder="1" applyAlignment="1">
      <alignment/>
    </xf>
    <xf numFmtId="0" fontId="27" fillId="0" borderId="1" xfId="0" applyFont="1" applyFill="1" applyBorder="1" applyAlignment="1">
      <alignment wrapText="1"/>
    </xf>
    <xf numFmtId="0" fontId="21" fillId="0" borderId="3" xfId="0" applyFont="1" applyBorder="1" applyAlignment="1">
      <alignment horizontal="center"/>
    </xf>
    <xf numFmtId="0" fontId="28" fillId="0" borderId="1" xfId="0" applyFont="1" applyBorder="1" applyAlignment="1">
      <alignment/>
    </xf>
    <xf numFmtId="0" fontId="7" fillId="2" borderId="0" xfId="0" applyFont="1" applyFill="1" applyBorder="1" applyAlignment="1">
      <alignment wrapText="1"/>
    </xf>
    <xf numFmtId="0" fontId="21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left" wrapText="1"/>
    </xf>
    <xf numFmtId="0" fontId="16" fillId="3" borderId="1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17" fillId="0" borderId="0" xfId="0" applyFont="1" applyAlignment="1">
      <alignment wrapText="1"/>
    </xf>
    <xf numFmtId="0" fontId="29" fillId="3" borderId="1" xfId="0" applyFont="1" applyFill="1" applyBorder="1" applyAlignment="1">
      <alignment wrapText="1"/>
    </xf>
    <xf numFmtId="0" fontId="30" fillId="3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0" fontId="26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21" fillId="0" borderId="1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18" fillId="0" borderId="7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/>
    </xf>
    <xf numFmtId="0" fontId="18" fillId="4" borderId="1" xfId="0" applyFont="1" applyFill="1" applyBorder="1" applyAlignment="1">
      <alignment wrapText="1"/>
    </xf>
    <xf numFmtId="0" fontId="18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wrapText="1"/>
    </xf>
    <xf numFmtId="0" fontId="23" fillId="0" borderId="1" xfId="0" applyFont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left" wrapText="1"/>
    </xf>
    <xf numFmtId="0" fontId="18" fillId="0" borderId="3" xfId="0" applyFont="1" applyFill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26" fillId="0" borderId="1" xfId="0" applyFont="1" applyFill="1" applyBorder="1" applyAlignment="1">
      <alignment horizontal="center"/>
    </xf>
    <xf numFmtId="0" fontId="18" fillId="0" borderId="0" xfId="0" applyFont="1" applyBorder="1" applyAlignment="1">
      <alignment wrapText="1"/>
    </xf>
    <xf numFmtId="0" fontId="22" fillId="3" borderId="3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center"/>
    </xf>
    <xf numFmtId="0" fontId="31" fillId="0" borderId="1" xfId="0" applyFont="1" applyBorder="1" applyAlignment="1">
      <alignment vertical="top" wrapText="1"/>
    </xf>
    <xf numFmtId="0" fontId="32" fillId="0" borderId="1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10" fillId="0" borderId="3" xfId="0" applyFont="1" applyBorder="1" applyAlignment="1">
      <alignment horizontal="left" wrapText="1"/>
    </xf>
    <xf numFmtId="0" fontId="32" fillId="0" borderId="1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30" fillId="3" borderId="1" xfId="0" applyFont="1" applyFill="1" applyBorder="1" applyAlignment="1">
      <alignment vertical="top" wrapText="1"/>
    </xf>
    <xf numFmtId="0" fontId="33" fillId="0" borderId="1" xfId="0" applyFont="1" applyBorder="1" applyAlignment="1">
      <alignment horizontal="center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center" vertical="top"/>
    </xf>
    <xf numFmtId="0" fontId="34" fillId="0" borderId="1" xfId="0" applyFont="1" applyBorder="1" applyAlignment="1">
      <alignment horizontal="left" wrapText="1"/>
    </xf>
    <xf numFmtId="0" fontId="14" fillId="0" borderId="0" xfId="0" applyFont="1" applyAlignment="1">
      <alignment/>
    </xf>
    <xf numFmtId="0" fontId="18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vertical="top" wrapText="1"/>
    </xf>
    <xf numFmtId="0" fontId="17" fillId="0" borderId="1" xfId="0" applyFont="1" applyBorder="1" applyAlignment="1">
      <alignment/>
    </xf>
    <xf numFmtId="2" fontId="7" fillId="2" borderId="1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9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center" vertical="top" wrapText="1"/>
    </xf>
    <xf numFmtId="0" fontId="18" fillId="0" borderId="5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7" fillId="0" borderId="1" xfId="0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7" fillId="3" borderId="1" xfId="0" applyFont="1" applyFill="1" applyBorder="1" applyAlignment="1">
      <alignment horizontal="center" vertical="top" wrapText="1"/>
    </xf>
    <xf numFmtId="0" fontId="17" fillId="0" borderId="5" xfId="0" applyFont="1" applyBorder="1" applyAlignment="1">
      <alignment vertical="top" wrapText="1"/>
    </xf>
    <xf numFmtId="169" fontId="21" fillId="0" borderId="1" xfId="0" applyNumberFormat="1" applyFont="1" applyFill="1" applyBorder="1" applyAlignment="1">
      <alignment horizontal="center"/>
    </xf>
    <xf numFmtId="169" fontId="0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27" fillId="0" borderId="1" xfId="0" applyFont="1" applyBorder="1" applyAlignment="1">
      <alignment wrapText="1"/>
    </xf>
    <xf numFmtId="0" fontId="26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15" fillId="0" borderId="3" xfId="0" applyFont="1" applyBorder="1" applyAlignment="1">
      <alignment horizontal="center" wrapText="1"/>
    </xf>
    <xf numFmtId="0" fontId="15" fillId="0" borderId="4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9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60"/>
  <sheetViews>
    <sheetView tabSelected="1" view="pageBreakPreview" zoomScaleNormal="80" zoomScaleSheetLayoutView="100" workbookViewId="0" topLeftCell="A1">
      <pane ySplit="6" topLeftCell="BM7" activePane="bottomLeft" state="frozen"/>
      <selection pane="topLeft" activeCell="A1" sqref="A1"/>
      <selection pane="bottomLeft" activeCell="C920" sqref="C920"/>
    </sheetView>
  </sheetViews>
  <sheetFormatPr defaultColWidth="9.00390625" defaultRowHeight="12" customHeight="1" outlineLevelRow="2"/>
  <cols>
    <col min="1" max="1" width="41.75390625" style="0" customWidth="1"/>
    <col min="2" max="2" width="9.875" style="1" customWidth="1"/>
    <col min="3" max="3" width="10.00390625" style="1" customWidth="1"/>
    <col min="4" max="4" width="8.375" style="1" customWidth="1"/>
    <col min="5" max="5" width="23.625" style="1" customWidth="1"/>
    <col min="6" max="6" width="32.125" style="3" customWidth="1"/>
  </cols>
  <sheetData>
    <row r="2" ht="12" customHeight="1">
      <c r="F2" s="167" t="s">
        <v>351</v>
      </c>
    </row>
    <row r="3" spans="1:6" ht="39.75" customHeight="1">
      <c r="A3" s="178" t="s">
        <v>342</v>
      </c>
      <c r="B3" s="179"/>
      <c r="C3" s="179"/>
      <c r="D3" s="179"/>
      <c r="E3" s="179"/>
      <c r="F3" s="179"/>
    </row>
    <row r="4" ht="14.25" customHeight="1">
      <c r="A4" s="2"/>
    </row>
    <row r="5" spans="1:6" ht="14.25" customHeight="1">
      <c r="A5" s="181" t="s">
        <v>0</v>
      </c>
      <c r="B5" s="180"/>
      <c r="C5" s="180"/>
      <c r="D5" s="180"/>
      <c r="E5" s="183" t="s">
        <v>1</v>
      </c>
      <c r="F5" s="185" t="s">
        <v>2</v>
      </c>
    </row>
    <row r="6" spans="1:6" ht="64.5" customHeight="1">
      <c r="A6" s="182"/>
      <c r="B6" s="5">
        <v>2008</v>
      </c>
      <c r="C6" s="5">
        <v>2009</v>
      </c>
      <c r="D6" s="5">
        <v>2010</v>
      </c>
      <c r="E6" s="184"/>
      <c r="F6" s="186"/>
    </row>
    <row r="7" spans="1:6" ht="18" hidden="1">
      <c r="A7" s="7" t="s">
        <v>3</v>
      </c>
      <c r="B7" s="8">
        <f>B15+B140+B166+B218+B459+B661+B182+B881+B126</f>
        <v>1259.8820000000003</v>
      </c>
      <c r="C7" s="8">
        <f>C15+C140+C166+C218+C459+C661+C182+C881+C126</f>
        <v>1205.236</v>
      </c>
      <c r="D7" s="8">
        <f>D15+D140+D166+D218+D459+D661+D182+D881+D126</f>
        <v>458.725</v>
      </c>
      <c r="E7" s="8" t="e">
        <f>E15+E140+E166+E218+E459+E661+E182+E881+E126</f>
        <v>#REF!</v>
      </c>
      <c r="F7" s="9"/>
    </row>
    <row r="8" spans="1:6" ht="15.75" hidden="1">
      <c r="A8" s="10" t="s">
        <v>4</v>
      </c>
      <c r="B8" s="11">
        <f>B16+B183+B219+B460+B662</f>
        <v>114.167</v>
      </c>
      <c r="C8" s="11">
        <f>C16+C183+C219+C460+C662</f>
        <v>62.857</v>
      </c>
      <c r="D8" s="11" t="e">
        <f>D16+D183+D219+D460+D662</f>
        <v>#REF!</v>
      </c>
      <c r="E8" s="11">
        <f>E16+E183+E219+E460+E662</f>
        <v>304.26099999999997</v>
      </c>
      <c r="F8" s="9"/>
    </row>
    <row r="9" spans="1:6" ht="15.75" hidden="1">
      <c r="A9" s="10" t="s">
        <v>5</v>
      </c>
      <c r="B9" s="11">
        <f>B17+B167+B184+B220+B461+B663</f>
        <v>181.75500000000002</v>
      </c>
      <c r="C9" s="11">
        <f>C17+C167+C184+C220+C461+C663</f>
        <v>197.39000000000001</v>
      </c>
      <c r="D9" s="11">
        <f>D17+D167+D184+D220+D461+D663</f>
        <v>206.96499999999997</v>
      </c>
      <c r="E9" s="11">
        <f>E17+E167+E184+E220+E461+E663</f>
        <v>607.4999999999999</v>
      </c>
      <c r="F9" s="9"/>
    </row>
    <row r="10" spans="1:6" ht="15.75" hidden="1">
      <c r="A10" s="10" t="s">
        <v>6</v>
      </c>
      <c r="B10" s="11">
        <f>B18+B185+B221+B462+B664+B882+B127</f>
        <v>30.483999999999998</v>
      </c>
      <c r="C10" s="11">
        <f>C18+C185+C221+C462+C664+C882+C127</f>
        <v>39.36000000000001</v>
      </c>
      <c r="D10" s="11">
        <f>D18+D185+D221+D462+D664+D882+D127</f>
        <v>28.819999999999997</v>
      </c>
      <c r="E10" s="11">
        <f>E18+E185+E221+E462+E664+E882+E127</f>
        <v>104.896</v>
      </c>
      <c r="F10" s="9"/>
    </row>
    <row r="11" spans="1:6" ht="15.75" hidden="1">
      <c r="A11" s="10" t="s">
        <v>7</v>
      </c>
      <c r="B11" s="11">
        <f>B19+B141+B168+B186+B222+B463+B666+B883+B128</f>
        <v>925.973</v>
      </c>
      <c r="C11" s="11">
        <f>C19+C141+C168+C186+C222+C463+C666+C883+C128</f>
        <v>888.4559999999999</v>
      </c>
      <c r="D11" s="11">
        <f>D19+D141+D168+D186+D222+D463+D666+D883+D128</f>
        <v>149.61</v>
      </c>
      <c r="E11" s="11">
        <f>E19+E141+E168+E186+E222+E463+E666+E883+E128</f>
        <v>1981.2689999999998</v>
      </c>
      <c r="F11" s="9"/>
    </row>
    <row r="12" spans="1:6" ht="15.75" hidden="1">
      <c r="A12" s="10" t="s">
        <v>8</v>
      </c>
      <c r="B12" s="11">
        <f>B20+B142+B187+B223+B464+B665</f>
        <v>7.253</v>
      </c>
      <c r="C12" s="11">
        <f>C20+C142+C187+C223+C464+C665</f>
        <v>12.473</v>
      </c>
      <c r="D12" s="11">
        <f>D20+D142+D187+D223+D464+D665</f>
        <v>7.593</v>
      </c>
      <c r="E12" s="11">
        <f>E20+E142+E187+E223+E464+E665</f>
        <v>31.319</v>
      </c>
      <c r="F12" s="9"/>
    </row>
    <row r="13" spans="1:6" ht="18" hidden="1">
      <c r="A13" s="12"/>
      <c r="B13" s="13">
        <f>SUM(B11:B12)</f>
        <v>933.226</v>
      </c>
      <c r="C13" s="13">
        <f>SUM(C11:C12)</f>
        <v>900.9289999999999</v>
      </c>
      <c r="D13" s="13">
        <f>SUM(D11:D12)</f>
        <v>157.203</v>
      </c>
      <c r="E13" s="14">
        <f>SUM(E11:E12)</f>
        <v>2012.5879999999997</v>
      </c>
      <c r="F13" s="9"/>
    </row>
    <row r="14" spans="1:6" ht="19.5" hidden="1">
      <c r="A14" s="168" t="s">
        <v>9</v>
      </c>
      <c r="B14" s="169"/>
      <c r="C14" s="169"/>
      <c r="D14" s="169"/>
      <c r="E14" s="170"/>
      <c r="F14" s="9"/>
    </row>
    <row r="15" spans="1:6" ht="18" customHeight="1" hidden="1">
      <c r="A15" s="15" t="s">
        <v>10</v>
      </c>
      <c r="B15" s="16">
        <f aca="true" t="shared" si="0" ref="B15:E16">B21+B27+B33+B39+B45+B51+B57+B63+B69+B75+B81+B83+B89+B95+B101+B107+B113+B119</f>
        <v>109.77000000000001</v>
      </c>
      <c r="C15" s="16">
        <f t="shared" si="0"/>
        <v>102.33</v>
      </c>
      <c r="D15" s="16">
        <f t="shared" si="0"/>
        <v>99.78999999999999</v>
      </c>
      <c r="E15" s="16">
        <f t="shared" si="0"/>
        <v>315.89</v>
      </c>
      <c r="F15" s="9"/>
    </row>
    <row r="16" spans="1:6" ht="12" customHeight="1" hidden="1">
      <c r="A16" s="17" t="s">
        <v>4</v>
      </c>
      <c r="B16" s="18">
        <f t="shared" si="0"/>
        <v>15</v>
      </c>
      <c r="C16" s="18">
        <f t="shared" si="0"/>
        <v>15.5</v>
      </c>
      <c r="D16" s="18">
        <f t="shared" si="0"/>
        <v>15.7</v>
      </c>
      <c r="E16" s="18">
        <f t="shared" si="0"/>
        <v>46.2</v>
      </c>
      <c r="F16" s="9"/>
    </row>
    <row r="17" spans="1:6" ht="12" customHeight="1" hidden="1">
      <c r="A17" s="17" t="s">
        <v>5</v>
      </c>
      <c r="B17" s="18">
        <f aca="true" t="shared" si="1" ref="B17:E18">B23+B29+B35+B41+B47+B53+B59+B65+B71+B77+B85+B91+B97+B103+B109+B115+B121</f>
        <v>20.62</v>
      </c>
      <c r="C17" s="18">
        <f t="shared" si="1"/>
        <v>21.35</v>
      </c>
      <c r="D17" s="18">
        <f t="shared" si="1"/>
        <v>22.000000000000004</v>
      </c>
      <c r="E17" s="18">
        <f t="shared" si="1"/>
        <v>63.970000000000006</v>
      </c>
      <c r="F17" s="9"/>
    </row>
    <row r="18" spans="1:6" ht="12" customHeight="1" hidden="1">
      <c r="A18" s="17" t="s">
        <v>6</v>
      </c>
      <c r="B18" s="18">
        <f t="shared" si="1"/>
        <v>1.35</v>
      </c>
      <c r="C18" s="18">
        <f t="shared" si="1"/>
        <v>1.48</v>
      </c>
      <c r="D18" s="18">
        <f t="shared" si="1"/>
        <v>1.59</v>
      </c>
      <c r="E18" s="18">
        <f t="shared" si="1"/>
        <v>4.42</v>
      </c>
      <c r="F18" s="9"/>
    </row>
    <row r="19" spans="1:6" ht="12" customHeight="1" hidden="1">
      <c r="A19" s="17" t="s">
        <v>7</v>
      </c>
      <c r="B19" s="18">
        <f aca="true" t="shared" si="2" ref="B19:E20">B25+B31+B43+B49+B55+B61+B67+B73+B79+B87+B93+B99+B105+B111+B117+B123+B37</f>
        <v>65.60000000000001</v>
      </c>
      <c r="C19" s="18">
        <f t="shared" si="2"/>
        <v>52</v>
      </c>
      <c r="D19" s="18">
        <f t="shared" si="2"/>
        <v>53.5</v>
      </c>
      <c r="E19" s="18">
        <f t="shared" si="2"/>
        <v>171.1</v>
      </c>
      <c r="F19" s="9"/>
    </row>
    <row r="20" spans="1:6" ht="12" customHeight="1" hidden="1">
      <c r="A20" s="17" t="s">
        <v>8</v>
      </c>
      <c r="B20" s="18">
        <f t="shared" si="2"/>
        <v>7.2</v>
      </c>
      <c r="C20" s="18">
        <f t="shared" si="2"/>
        <v>12</v>
      </c>
      <c r="D20" s="18">
        <f t="shared" si="2"/>
        <v>7</v>
      </c>
      <c r="E20" s="18">
        <f t="shared" si="2"/>
        <v>30.2</v>
      </c>
      <c r="F20" s="9"/>
    </row>
    <row r="21" spans="1:6" s="22" customFormat="1" ht="38.25" hidden="1">
      <c r="A21" s="19" t="s">
        <v>11</v>
      </c>
      <c r="B21" s="21">
        <v>0.2</v>
      </c>
      <c r="C21" s="21"/>
      <c r="D21" s="21"/>
      <c r="E21" s="21">
        <f>SUM(B21:D21)</f>
        <v>0.2</v>
      </c>
      <c r="F21" s="9" t="s">
        <v>12</v>
      </c>
    </row>
    <row r="22" spans="1:6" ht="12" customHeight="1" hidden="1">
      <c r="A22" s="23" t="s">
        <v>4</v>
      </c>
      <c r="B22" s="21"/>
      <c r="C22" s="21"/>
      <c r="D22" s="21"/>
      <c r="E22" s="21"/>
      <c r="F22" s="9"/>
    </row>
    <row r="23" spans="1:6" ht="12" customHeight="1" hidden="1">
      <c r="A23" s="23" t="s">
        <v>5</v>
      </c>
      <c r="B23" s="21"/>
      <c r="C23" s="21"/>
      <c r="D23" s="21"/>
      <c r="E23" s="21"/>
      <c r="F23" s="9"/>
    </row>
    <row r="24" spans="1:6" ht="12" customHeight="1" hidden="1">
      <c r="A24" s="23" t="s">
        <v>6</v>
      </c>
      <c r="B24" s="21"/>
      <c r="C24" s="21"/>
      <c r="D24" s="21"/>
      <c r="E24" s="21"/>
      <c r="F24" s="9"/>
    </row>
    <row r="25" spans="1:6" ht="12" customHeight="1" hidden="1">
      <c r="A25" s="23" t="s">
        <v>7</v>
      </c>
      <c r="B25" s="21"/>
      <c r="C25" s="21"/>
      <c r="D25" s="21"/>
      <c r="E25" s="21"/>
      <c r="F25" s="9"/>
    </row>
    <row r="26" spans="1:6" ht="12" customHeight="1" hidden="1">
      <c r="A26" s="23" t="s">
        <v>8</v>
      </c>
      <c r="B26" s="21">
        <v>0.2</v>
      </c>
      <c r="C26" s="21"/>
      <c r="D26" s="21"/>
      <c r="E26" s="21">
        <f>SUM(B26:D26)</f>
        <v>0.2</v>
      </c>
      <c r="F26" s="9"/>
    </row>
    <row r="27" spans="1:6" s="22" customFormat="1" ht="39.75" customHeight="1" hidden="1">
      <c r="A27" s="19" t="s">
        <v>13</v>
      </c>
      <c r="B27" s="24">
        <v>2</v>
      </c>
      <c r="C27" s="24">
        <v>2</v>
      </c>
      <c r="D27" s="24">
        <v>2</v>
      </c>
      <c r="E27" s="25">
        <v>10</v>
      </c>
      <c r="F27" s="9" t="s">
        <v>14</v>
      </c>
    </row>
    <row r="28" spans="1:6" ht="12" customHeight="1" hidden="1">
      <c r="A28" s="23" t="s">
        <v>4</v>
      </c>
      <c r="B28" s="21"/>
      <c r="C28" s="21"/>
      <c r="D28" s="21"/>
      <c r="E28" s="21"/>
      <c r="F28" s="9"/>
    </row>
    <row r="29" spans="1:6" ht="12" customHeight="1" hidden="1">
      <c r="A29" s="23" t="s">
        <v>5</v>
      </c>
      <c r="B29" s="21"/>
      <c r="C29" s="21"/>
      <c r="D29" s="21"/>
      <c r="E29" s="21"/>
      <c r="F29" s="9"/>
    </row>
    <row r="30" spans="1:6" ht="12" customHeight="1" hidden="1">
      <c r="A30" s="23" t="s">
        <v>6</v>
      </c>
      <c r="B30" s="21"/>
      <c r="C30" s="21"/>
      <c r="D30" s="21"/>
      <c r="E30" s="21"/>
      <c r="F30" s="9"/>
    </row>
    <row r="31" spans="1:6" ht="12" customHeight="1" hidden="1">
      <c r="A31" s="23" t="s">
        <v>7</v>
      </c>
      <c r="B31" s="21"/>
      <c r="C31" s="21"/>
      <c r="D31" s="21"/>
      <c r="E31" s="21"/>
      <c r="F31" s="9"/>
    </row>
    <row r="32" spans="1:6" ht="12" customHeight="1" hidden="1">
      <c r="A32" s="23" t="s">
        <v>8</v>
      </c>
      <c r="B32" s="21">
        <v>2</v>
      </c>
      <c r="C32" s="21">
        <v>2</v>
      </c>
      <c r="D32" s="21">
        <v>2</v>
      </c>
      <c r="E32" s="21">
        <v>10</v>
      </c>
      <c r="F32" s="9"/>
    </row>
    <row r="33" spans="1:6" ht="25.5" hidden="1">
      <c r="A33" s="19" t="s">
        <v>15</v>
      </c>
      <c r="B33" s="20">
        <f>B34+B35+B36+B37+B38</f>
        <v>5</v>
      </c>
      <c r="C33" s="20">
        <f>C34+C35+C36+C37+C38</f>
        <v>5</v>
      </c>
      <c r="D33" s="20">
        <f>D34+D35+D36+D37+D38</f>
        <v>5</v>
      </c>
      <c r="E33" s="20">
        <f>E34+E35+E36+E37+E38</f>
        <v>15</v>
      </c>
      <c r="F33" s="9" t="s">
        <v>16</v>
      </c>
    </row>
    <row r="34" spans="1:6" ht="12" customHeight="1" hidden="1">
      <c r="A34" s="23" t="s">
        <v>4</v>
      </c>
      <c r="B34" s="21"/>
      <c r="C34" s="21"/>
      <c r="D34" s="21"/>
      <c r="E34" s="21"/>
      <c r="F34" s="9"/>
    </row>
    <row r="35" spans="1:6" ht="12" customHeight="1" hidden="1">
      <c r="A35" s="23" t="s">
        <v>5</v>
      </c>
      <c r="B35" s="21"/>
      <c r="C35" s="21"/>
      <c r="D35" s="21"/>
      <c r="E35" s="21"/>
      <c r="F35" s="9"/>
    </row>
    <row r="36" spans="1:6" ht="12" customHeight="1" hidden="1">
      <c r="A36" s="23" t="s">
        <v>6</v>
      </c>
      <c r="B36" s="21"/>
      <c r="C36" s="21"/>
      <c r="D36" s="21"/>
      <c r="E36" s="21"/>
      <c r="F36" s="9"/>
    </row>
    <row r="37" spans="1:6" ht="12" customHeight="1" hidden="1">
      <c r="A37" s="23" t="s">
        <v>7</v>
      </c>
      <c r="B37" s="21">
        <v>5</v>
      </c>
      <c r="C37" s="21">
        <v>5</v>
      </c>
      <c r="D37" s="21">
        <v>5</v>
      </c>
      <c r="E37" s="21">
        <f>SUM(B37:D37)</f>
        <v>15</v>
      </c>
      <c r="F37" s="9"/>
    </row>
    <row r="38" spans="1:6" ht="12" customHeight="1" hidden="1">
      <c r="A38" s="23" t="s">
        <v>8</v>
      </c>
      <c r="B38" s="21"/>
      <c r="C38" s="21"/>
      <c r="D38" s="21"/>
      <c r="E38" s="21">
        <f>SUM(B38:D38)</f>
        <v>0</v>
      </c>
      <c r="F38" s="9"/>
    </row>
    <row r="39" spans="1:6" s="22" customFormat="1" ht="12" customHeight="1" hidden="1">
      <c r="A39" s="19" t="s">
        <v>17</v>
      </c>
      <c r="B39" s="24">
        <v>51.1</v>
      </c>
      <c r="C39" s="24">
        <v>36.9</v>
      </c>
      <c r="D39" s="24">
        <v>37.5</v>
      </c>
      <c r="E39" s="25">
        <f>SUM(B39:D39)</f>
        <v>125.5</v>
      </c>
      <c r="F39" s="175" t="s">
        <v>18</v>
      </c>
    </row>
    <row r="40" spans="1:6" ht="12" customHeight="1" hidden="1">
      <c r="A40" s="23" t="s">
        <v>4</v>
      </c>
      <c r="B40" s="21"/>
      <c r="C40" s="21"/>
      <c r="D40" s="21"/>
      <c r="E40" s="21"/>
      <c r="F40" s="176"/>
    </row>
    <row r="41" spans="1:6" ht="12" customHeight="1" hidden="1">
      <c r="A41" s="23" t="s">
        <v>5</v>
      </c>
      <c r="B41" s="21"/>
      <c r="C41" s="21"/>
      <c r="D41" s="21"/>
      <c r="E41" s="21"/>
      <c r="F41" s="176"/>
    </row>
    <row r="42" spans="1:6" ht="12" customHeight="1" hidden="1">
      <c r="A42" s="23" t="s">
        <v>6</v>
      </c>
      <c r="B42" s="21"/>
      <c r="C42" s="21"/>
      <c r="D42" s="21"/>
      <c r="E42" s="21"/>
      <c r="F42" s="176"/>
    </row>
    <row r="43" spans="1:6" ht="12" customHeight="1" hidden="1">
      <c r="A43" s="23" t="s">
        <v>7</v>
      </c>
      <c r="B43" s="26">
        <v>51.1</v>
      </c>
      <c r="C43" s="26">
        <v>36.9</v>
      </c>
      <c r="D43" s="26">
        <v>37.5</v>
      </c>
      <c r="E43" s="27">
        <f>SUM(B43:D43)</f>
        <v>125.5</v>
      </c>
      <c r="F43" s="177"/>
    </row>
    <row r="44" spans="1:6" ht="12" customHeight="1" hidden="1">
      <c r="A44" s="23" t="s">
        <v>8</v>
      </c>
      <c r="B44" s="21"/>
      <c r="C44" s="21"/>
      <c r="D44" s="21"/>
      <c r="E44" s="21"/>
      <c r="F44" s="9"/>
    </row>
    <row r="45" spans="1:6" s="22" customFormat="1" ht="12" customHeight="1" hidden="1">
      <c r="A45" s="19" t="s">
        <v>19</v>
      </c>
      <c r="B45" s="28">
        <f>B46+B47+B48+B49+B50</f>
        <v>16.5</v>
      </c>
      <c r="C45" s="28">
        <f>C46+C47+C48+C49+C50</f>
        <v>17.5</v>
      </c>
      <c r="D45" s="28">
        <f>D46+D47+D48+D49+D50</f>
        <v>18.1</v>
      </c>
      <c r="E45" s="28">
        <f>E46+E47+E48+E49+E50</f>
        <v>52.1</v>
      </c>
      <c r="F45" s="9"/>
    </row>
    <row r="46" spans="1:6" ht="12" customHeight="1" hidden="1">
      <c r="A46" s="23" t="s">
        <v>4</v>
      </c>
      <c r="B46" s="29">
        <v>2.5</v>
      </c>
      <c r="C46" s="29">
        <v>2.8</v>
      </c>
      <c r="D46" s="29">
        <v>2.8</v>
      </c>
      <c r="E46" s="29">
        <f>SUM(B46:D46)</f>
        <v>8.1</v>
      </c>
      <c r="F46" s="9"/>
    </row>
    <row r="47" spans="1:6" ht="12" customHeight="1" hidden="1">
      <c r="A47" s="23" t="s">
        <v>5</v>
      </c>
      <c r="B47" s="29">
        <v>9</v>
      </c>
      <c r="C47" s="29">
        <v>9.2</v>
      </c>
      <c r="D47" s="29">
        <v>9.3</v>
      </c>
      <c r="E47" s="29">
        <f>SUM(B47:D47)</f>
        <v>27.5</v>
      </c>
      <c r="F47" s="9"/>
    </row>
    <row r="48" spans="1:6" ht="12" customHeight="1" hidden="1">
      <c r="A48" s="23" t="s">
        <v>6</v>
      </c>
      <c r="B48" s="29"/>
      <c r="C48" s="29"/>
      <c r="D48" s="29"/>
      <c r="E48" s="29">
        <f>SUM(B48:D48)</f>
        <v>0</v>
      </c>
      <c r="F48" s="9"/>
    </row>
    <row r="49" spans="1:6" ht="12" customHeight="1" hidden="1">
      <c r="A49" s="23" t="s">
        <v>7</v>
      </c>
      <c r="B49" s="29">
        <v>5</v>
      </c>
      <c r="C49" s="29">
        <v>5.5</v>
      </c>
      <c r="D49" s="29">
        <v>6</v>
      </c>
      <c r="E49" s="29">
        <f>SUM(B49:D49)</f>
        <v>16.5</v>
      </c>
      <c r="F49" s="9"/>
    </row>
    <row r="50" spans="1:6" ht="12" customHeight="1" hidden="1">
      <c r="A50" s="23" t="s">
        <v>8</v>
      </c>
      <c r="B50" s="29"/>
      <c r="C50" s="29"/>
      <c r="D50" s="29"/>
      <c r="E50" s="29">
        <f>SUM(B50:D50)</f>
        <v>0</v>
      </c>
      <c r="F50" s="9"/>
    </row>
    <row r="51" spans="1:6" s="22" customFormat="1" ht="12" customHeight="1" hidden="1">
      <c r="A51" s="19" t="s">
        <v>20</v>
      </c>
      <c r="B51" s="28">
        <f>B52+B53+B54+B55+B56</f>
        <v>1.7999999999999998</v>
      </c>
      <c r="C51" s="28">
        <f>C52+C53+C54+C55+C56</f>
        <v>2.2</v>
      </c>
      <c r="D51" s="28">
        <f>D52+D53+D54+D55+D56</f>
        <v>2.8</v>
      </c>
      <c r="E51" s="28">
        <f>E52+E53+E54+E55+E56</f>
        <v>6.8</v>
      </c>
      <c r="F51" s="175" t="s">
        <v>21</v>
      </c>
    </row>
    <row r="52" spans="1:6" ht="12" customHeight="1" hidden="1">
      <c r="A52" s="23" t="s">
        <v>4</v>
      </c>
      <c r="B52" s="29"/>
      <c r="C52" s="29"/>
      <c r="D52" s="29"/>
      <c r="E52" s="29">
        <f>SUM(B52:D52)</f>
        <v>0</v>
      </c>
      <c r="F52" s="176"/>
    </row>
    <row r="53" spans="1:6" ht="12" customHeight="1" hidden="1">
      <c r="A53" s="23" t="s">
        <v>5</v>
      </c>
      <c r="B53" s="29">
        <v>1.2</v>
      </c>
      <c r="C53" s="29">
        <v>1.5</v>
      </c>
      <c r="D53" s="29">
        <v>1.8</v>
      </c>
      <c r="E53" s="29">
        <f>SUM(B53:D53)</f>
        <v>4.5</v>
      </c>
      <c r="F53" s="176"/>
    </row>
    <row r="54" spans="1:6" ht="12" customHeight="1" hidden="1">
      <c r="A54" s="23" t="s">
        <v>6</v>
      </c>
      <c r="B54" s="29"/>
      <c r="C54" s="29"/>
      <c r="D54" s="29"/>
      <c r="E54" s="29">
        <f>SUM(B54:D54)</f>
        <v>0</v>
      </c>
      <c r="F54" s="177"/>
    </row>
    <row r="55" spans="1:6" ht="12" customHeight="1" hidden="1">
      <c r="A55" s="23" t="s">
        <v>7</v>
      </c>
      <c r="B55" s="29">
        <v>0.6</v>
      </c>
      <c r="C55" s="29">
        <v>0.7</v>
      </c>
      <c r="D55" s="29">
        <v>1</v>
      </c>
      <c r="E55" s="29">
        <f>SUM(B55:D55)</f>
        <v>2.3</v>
      </c>
      <c r="F55" s="9"/>
    </row>
    <row r="56" spans="1:6" ht="12" customHeight="1" hidden="1">
      <c r="A56" s="23" t="s">
        <v>8</v>
      </c>
      <c r="B56" s="29"/>
      <c r="C56" s="29"/>
      <c r="D56" s="29"/>
      <c r="E56" s="29">
        <f>SUM(B56:D56)</f>
        <v>0</v>
      </c>
      <c r="F56" s="9"/>
    </row>
    <row r="57" spans="1:6" s="22" customFormat="1" ht="12.75" hidden="1">
      <c r="A57" s="19" t="s">
        <v>22</v>
      </c>
      <c r="B57" s="28">
        <f>B58+B59+B60+B61+B62</f>
        <v>6.9</v>
      </c>
      <c r="C57" s="28">
        <f>C58+C59+C60+C61+C62</f>
        <v>7.199999999999999</v>
      </c>
      <c r="D57" s="28">
        <f>D58+D59+D60+D61+D62</f>
        <v>7.4</v>
      </c>
      <c r="E57" s="28">
        <f>E58+E59+E60+E61+E62</f>
        <v>21.5</v>
      </c>
      <c r="F57" s="9"/>
    </row>
    <row r="58" spans="1:6" ht="12" customHeight="1" hidden="1">
      <c r="A58" s="23" t="s">
        <v>4</v>
      </c>
      <c r="B58" s="29"/>
      <c r="C58" s="29"/>
      <c r="D58" s="29"/>
      <c r="E58" s="29">
        <f>SUM(B58:D58)</f>
        <v>0</v>
      </c>
      <c r="F58" s="9"/>
    </row>
    <row r="59" spans="1:6" ht="12" customHeight="1" hidden="1">
      <c r="A59" s="23" t="s">
        <v>5</v>
      </c>
      <c r="B59" s="29">
        <v>4.2</v>
      </c>
      <c r="C59" s="29">
        <v>4.3</v>
      </c>
      <c r="D59" s="29">
        <v>4.4</v>
      </c>
      <c r="E59" s="29">
        <f>SUM(B59:D59)</f>
        <v>12.9</v>
      </c>
      <c r="F59" s="9" t="s">
        <v>23</v>
      </c>
    </row>
    <row r="60" spans="1:6" ht="12" customHeight="1" hidden="1">
      <c r="A60" s="23" t="s">
        <v>6</v>
      </c>
      <c r="B60" s="29"/>
      <c r="C60" s="29"/>
      <c r="D60" s="29"/>
      <c r="E60" s="29">
        <f>SUM(B60:D60)</f>
        <v>0</v>
      </c>
      <c r="F60" s="9"/>
    </row>
    <row r="61" spans="1:6" ht="12" customHeight="1" hidden="1">
      <c r="A61" s="23" t="s">
        <v>7</v>
      </c>
      <c r="B61" s="29">
        <v>2.7</v>
      </c>
      <c r="C61" s="29">
        <v>2.9</v>
      </c>
      <c r="D61" s="29">
        <v>3</v>
      </c>
      <c r="E61" s="29">
        <f>SUM(B61:D61)</f>
        <v>8.6</v>
      </c>
      <c r="F61" s="9" t="s">
        <v>24</v>
      </c>
    </row>
    <row r="62" spans="1:6" ht="12" customHeight="1" hidden="1">
      <c r="A62" s="23" t="s">
        <v>8</v>
      </c>
      <c r="B62" s="29"/>
      <c r="C62" s="29"/>
      <c r="D62" s="29"/>
      <c r="E62" s="29">
        <f>SUM(B62:D62)</f>
        <v>0</v>
      </c>
      <c r="F62" s="9"/>
    </row>
    <row r="63" spans="1:6" s="22" customFormat="1" ht="12" customHeight="1" hidden="1">
      <c r="A63" s="19" t="s">
        <v>25</v>
      </c>
      <c r="B63" s="28">
        <f>B64+B65+B66+B67+B68</f>
        <v>0</v>
      </c>
      <c r="C63" s="28">
        <f>C64+C65+C66+C67+C68</f>
        <v>5</v>
      </c>
      <c r="D63" s="28">
        <f>D64+D65+D66+D67+D68</f>
        <v>0</v>
      </c>
      <c r="E63" s="28">
        <f>E64+E65+E66+E67+E68</f>
        <v>5</v>
      </c>
      <c r="F63" s="175" t="s">
        <v>26</v>
      </c>
    </row>
    <row r="64" spans="1:6" ht="12" customHeight="1" hidden="1">
      <c r="A64" s="23" t="s">
        <v>4</v>
      </c>
      <c r="B64" s="29"/>
      <c r="C64" s="29"/>
      <c r="D64" s="29"/>
      <c r="E64" s="29">
        <f>SUM(B64:D64)</f>
        <v>0</v>
      </c>
      <c r="F64" s="177"/>
    </row>
    <row r="65" spans="1:6" ht="12" customHeight="1" hidden="1">
      <c r="A65" s="23" t="s">
        <v>5</v>
      </c>
      <c r="B65" s="29"/>
      <c r="C65" s="29"/>
      <c r="D65" s="29"/>
      <c r="E65" s="29">
        <f>SUM(B65:D65)</f>
        <v>0</v>
      </c>
      <c r="F65" s="9"/>
    </row>
    <row r="66" spans="1:6" ht="12" customHeight="1" hidden="1">
      <c r="A66" s="23" t="s">
        <v>6</v>
      </c>
      <c r="B66" s="29"/>
      <c r="C66" s="29"/>
      <c r="D66" s="29"/>
      <c r="E66" s="29">
        <f>SUM(B66:D66)</f>
        <v>0</v>
      </c>
      <c r="F66" s="9"/>
    </row>
    <row r="67" spans="1:6" ht="12" customHeight="1" hidden="1">
      <c r="A67" s="23" t="s">
        <v>7</v>
      </c>
      <c r="B67" s="29"/>
      <c r="C67" s="29"/>
      <c r="D67" s="29"/>
      <c r="E67" s="29">
        <f>SUM(B67:D67)</f>
        <v>0</v>
      </c>
      <c r="F67" s="9"/>
    </row>
    <row r="68" spans="1:6" ht="12" customHeight="1" hidden="1">
      <c r="A68" s="23" t="s">
        <v>27</v>
      </c>
      <c r="B68" s="29"/>
      <c r="C68" s="29">
        <v>5</v>
      </c>
      <c r="D68" s="29"/>
      <c r="E68" s="29">
        <f>SUM(B68:D68)</f>
        <v>5</v>
      </c>
      <c r="F68" s="9" t="s">
        <v>28</v>
      </c>
    </row>
    <row r="69" spans="1:6" s="22" customFormat="1" ht="12" customHeight="1" hidden="1">
      <c r="A69" s="19" t="s">
        <v>29</v>
      </c>
      <c r="B69" s="28">
        <f>B70+B71+B72+B73+B74</f>
        <v>0.45</v>
      </c>
      <c r="C69" s="28">
        <f>C70+C71+C72+C73+C74</f>
        <v>0.48</v>
      </c>
      <c r="D69" s="28">
        <f>D70+D71+D72+D73+D74</f>
        <v>0.49</v>
      </c>
      <c r="E69" s="28">
        <f>E70+E71+E72+E73+E74</f>
        <v>1.42</v>
      </c>
      <c r="F69" s="9"/>
    </row>
    <row r="70" spans="1:6" ht="12" customHeight="1" hidden="1">
      <c r="A70" s="23" t="s">
        <v>4</v>
      </c>
      <c r="B70" s="29"/>
      <c r="C70" s="29"/>
      <c r="D70" s="29"/>
      <c r="E70" s="29">
        <f>SUM(B70:D70)</f>
        <v>0</v>
      </c>
      <c r="F70" s="9"/>
    </row>
    <row r="71" spans="1:6" ht="12" customHeight="1" hidden="1">
      <c r="A71" s="23" t="s">
        <v>5</v>
      </c>
      <c r="B71" s="29"/>
      <c r="C71" s="29"/>
      <c r="D71" s="29"/>
      <c r="E71" s="29">
        <f>SUM(B71:D71)</f>
        <v>0</v>
      </c>
      <c r="F71" s="9"/>
    </row>
    <row r="72" spans="1:6" ht="12" customHeight="1" hidden="1">
      <c r="A72" s="23" t="s">
        <v>6</v>
      </c>
      <c r="B72" s="29">
        <v>0.45</v>
      </c>
      <c r="C72" s="29">
        <v>0.48</v>
      </c>
      <c r="D72" s="29">
        <v>0.49</v>
      </c>
      <c r="E72" s="29">
        <f>SUM(B72:D72)</f>
        <v>1.42</v>
      </c>
      <c r="F72" s="9"/>
    </row>
    <row r="73" spans="1:6" ht="12" customHeight="1" hidden="1">
      <c r="A73" s="23" t="s">
        <v>7</v>
      </c>
      <c r="B73" s="29"/>
      <c r="C73" s="29"/>
      <c r="D73" s="29"/>
      <c r="E73" s="29">
        <f>SUM(B73:D73)</f>
        <v>0</v>
      </c>
      <c r="F73" s="9"/>
    </row>
    <row r="74" spans="1:6" ht="12" customHeight="1" hidden="1">
      <c r="A74" s="23" t="s">
        <v>8</v>
      </c>
      <c r="B74" s="29"/>
      <c r="C74" s="29"/>
      <c r="D74" s="29"/>
      <c r="E74" s="29">
        <f>SUM(B74:D74)</f>
        <v>0</v>
      </c>
      <c r="F74" s="9"/>
    </row>
    <row r="75" spans="1:6" s="22" customFormat="1" ht="12" customHeight="1" hidden="1">
      <c r="A75" s="19" t="s">
        <v>30</v>
      </c>
      <c r="B75" s="28">
        <f>B76+B77+B78+B79+B80</f>
        <v>2.02</v>
      </c>
      <c r="C75" s="28">
        <f>C76+C77+C78+C79+C80</f>
        <v>2.05</v>
      </c>
      <c r="D75" s="28">
        <f>D76+D77+D78+D79+D80</f>
        <v>2.1</v>
      </c>
      <c r="E75" s="28">
        <f>E76+E77+E78+E79+E80</f>
        <v>6.17</v>
      </c>
      <c r="F75" s="9"/>
    </row>
    <row r="76" spans="1:6" ht="12" customHeight="1" hidden="1">
      <c r="A76" s="23" t="s">
        <v>4</v>
      </c>
      <c r="B76" s="29"/>
      <c r="C76" s="29"/>
      <c r="D76" s="29"/>
      <c r="E76" s="29">
        <f aca="true" t="shared" si="3" ref="E76:E82">SUM(B76:D76)</f>
        <v>0</v>
      </c>
      <c r="F76" s="9"/>
    </row>
    <row r="77" spans="1:6" ht="12" customHeight="1" hidden="1">
      <c r="A77" s="23" t="s">
        <v>5</v>
      </c>
      <c r="B77" s="29">
        <v>2.02</v>
      </c>
      <c r="C77" s="29">
        <v>2.05</v>
      </c>
      <c r="D77" s="29">
        <v>2.1</v>
      </c>
      <c r="E77" s="29">
        <f t="shared" si="3"/>
        <v>6.17</v>
      </c>
      <c r="F77" s="9"/>
    </row>
    <row r="78" spans="1:6" ht="12" customHeight="1" hidden="1">
      <c r="A78" s="23" t="s">
        <v>6</v>
      </c>
      <c r="B78" s="29"/>
      <c r="C78" s="29"/>
      <c r="D78" s="29"/>
      <c r="E78" s="29">
        <f t="shared" si="3"/>
        <v>0</v>
      </c>
      <c r="F78" s="9"/>
    </row>
    <row r="79" spans="1:6" ht="12" customHeight="1" hidden="1">
      <c r="A79" s="23" t="s">
        <v>7</v>
      </c>
      <c r="B79" s="29"/>
      <c r="C79" s="29"/>
      <c r="D79" s="29"/>
      <c r="E79" s="29">
        <f t="shared" si="3"/>
        <v>0</v>
      </c>
      <c r="F79" s="9"/>
    </row>
    <row r="80" spans="1:6" ht="12" customHeight="1" hidden="1">
      <c r="A80" s="23" t="s">
        <v>8</v>
      </c>
      <c r="B80" s="29"/>
      <c r="C80" s="29"/>
      <c r="D80" s="29"/>
      <c r="E80" s="29">
        <f t="shared" si="3"/>
        <v>0</v>
      </c>
      <c r="F80" s="9"/>
    </row>
    <row r="81" spans="1:6" s="22" customFormat="1" ht="38.25" hidden="1">
      <c r="A81" s="19" t="s">
        <v>31</v>
      </c>
      <c r="B81" s="28">
        <f>B82</f>
        <v>8</v>
      </c>
      <c r="C81" s="28">
        <f>C82</f>
        <v>8.2</v>
      </c>
      <c r="D81" s="28">
        <f>D82</f>
        <v>8.4</v>
      </c>
      <c r="E81" s="29">
        <f t="shared" si="3"/>
        <v>24.6</v>
      </c>
      <c r="F81" s="30"/>
    </row>
    <row r="82" spans="1:6" ht="12" customHeight="1" hidden="1">
      <c r="A82" s="23" t="s">
        <v>4</v>
      </c>
      <c r="B82" s="29">
        <v>8</v>
      </c>
      <c r="C82" s="29">
        <v>8.2</v>
      </c>
      <c r="D82" s="29">
        <v>8.4</v>
      </c>
      <c r="E82" s="29">
        <f t="shared" si="3"/>
        <v>24.6</v>
      </c>
      <c r="F82" s="9"/>
    </row>
    <row r="83" spans="1:6" s="22" customFormat="1" ht="25.5" hidden="1">
      <c r="A83" s="19" t="s">
        <v>32</v>
      </c>
      <c r="B83" s="28">
        <f>B84+B85+B86+B87+B88</f>
        <v>6.6</v>
      </c>
      <c r="C83" s="28">
        <f>C84+C85+C86+C87+C88</f>
        <v>6.6</v>
      </c>
      <c r="D83" s="28">
        <f>D84+D85+D86+D87+D88</f>
        <v>6.6</v>
      </c>
      <c r="E83" s="28">
        <f>E84+E85+E86+E87+E88</f>
        <v>19.8</v>
      </c>
      <c r="F83" s="9"/>
    </row>
    <row r="84" spans="1:6" ht="12" customHeight="1" hidden="1">
      <c r="A84" s="23" t="s">
        <v>4</v>
      </c>
      <c r="B84" s="29">
        <v>4.5</v>
      </c>
      <c r="C84" s="29">
        <v>4.5</v>
      </c>
      <c r="D84" s="29">
        <v>4.5</v>
      </c>
      <c r="E84" s="29">
        <f>SUM(B84:D84)</f>
        <v>13.5</v>
      </c>
      <c r="F84" s="9"/>
    </row>
    <row r="85" spans="1:6" ht="12" customHeight="1" hidden="1">
      <c r="A85" s="23" t="s">
        <v>5</v>
      </c>
      <c r="B85" s="29">
        <v>2.1</v>
      </c>
      <c r="C85" s="29">
        <v>2.1</v>
      </c>
      <c r="D85" s="29">
        <v>2.1</v>
      </c>
      <c r="E85" s="29">
        <f>SUM(B85:D85)</f>
        <v>6.300000000000001</v>
      </c>
      <c r="F85" s="9"/>
    </row>
    <row r="86" spans="1:6" ht="12" customHeight="1" hidden="1">
      <c r="A86" s="23" t="s">
        <v>6</v>
      </c>
      <c r="B86" s="29"/>
      <c r="C86" s="29"/>
      <c r="D86" s="29"/>
      <c r="E86" s="29">
        <f>SUM(B86:D86)</f>
        <v>0</v>
      </c>
      <c r="F86" s="9"/>
    </row>
    <row r="87" spans="1:6" ht="12" customHeight="1" hidden="1">
      <c r="A87" s="23" t="s">
        <v>7</v>
      </c>
      <c r="B87" s="29"/>
      <c r="C87" s="29"/>
      <c r="D87" s="29"/>
      <c r="E87" s="29">
        <f>SUM(B87:D87)</f>
        <v>0</v>
      </c>
      <c r="F87" s="9"/>
    </row>
    <row r="88" spans="1:6" ht="12" customHeight="1" hidden="1">
      <c r="A88" s="23" t="s">
        <v>8</v>
      </c>
      <c r="B88" s="29"/>
      <c r="C88" s="29"/>
      <c r="D88" s="29"/>
      <c r="E88" s="29">
        <f>SUM(B88:D88)</f>
        <v>0</v>
      </c>
      <c r="F88" s="9"/>
    </row>
    <row r="89" spans="1:6" s="22" customFormat="1" ht="24" customHeight="1" hidden="1">
      <c r="A89" s="19" t="s">
        <v>33</v>
      </c>
      <c r="B89" s="28">
        <f>B90+B91+B92+B93+B94</f>
        <v>0.9</v>
      </c>
      <c r="C89" s="28">
        <f>C90+C91+C92+C93+C94</f>
        <v>1</v>
      </c>
      <c r="D89" s="28">
        <f>D90+D91+D92+D93+D94</f>
        <v>1.1</v>
      </c>
      <c r="E89" s="28">
        <f>E90+E91+E92+E93+E94</f>
        <v>3</v>
      </c>
      <c r="F89" s="9" t="s">
        <v>34</v>
      </c>
    </row>
    <row r="90" spans="1:6" ht="12" customHeight="1" hidden="1">
      <c r="A90" s="23" t="s">
        <v>4</v>
      </c>
      <c r="B90" s="29"/>
      <c r="C90" s="29"/>
      <c r="D90" s="29"/>
      <c r="E90" s="29">
        <f>SUM(B90:D90)</f>
        <v>0</v>
      </c>
      <c r="F90" s="9"/>
    </row>
    <row r="91" spans="1:6" ht="12" customHeight="1" hidden="1">
      <c r="A91" s="23" t="s">
        <v>5</v>
      </c>
      <c r="B91" s="29"/>
      <c r="C91" s="29"/>
      <c r="D91" s="29"/>
      <c r="E91" s="29">
        <f>SUM(B91:D91)</f>
        <v>0</v>
      </c>
      <c r="F91" s="9"/>
    </row>
    <row r="92" spans="1:6" ht="12" customHeight="1" hidden="1">
      <c r="A92" s="23" t="s">
        <v>6</v>
      </c>
      <c r="B92" s="29">
        <v>0.9</v>
      </c>
      <c r="C92" s="29">
        <v>1</v>
      </c>
      <c r="D92" s="29">
        <v>1.1</v>
      </c>
      <c r="E92" s="29">
        <f>SUM(B92:D92)</f>
        <v>3</v>
      </c>
      <c r="F92" s="9"/>
    </row>
    <row r="93" spans="1:6" ht="12" customHeight="1" hidden="1">
      <c r="A93" s="23" t="s">
        <v>7</v>
      </c>
      <c r="B93" s="29"/>
      <c r="C93" s="29"/>
      <c r="D93" s="29"/>
      <c r="E93" s="29">
        <f>SUM(B93:D93)</f>
        <v>0</v>
      </c>
      <c r="F93" s="9"/>
    </row>
    <row r="94" spans="1:6" ht="12" customHeight="1" hidden="1">
      <c r="A94" s="23" t="s">
        <v>8</v>
      </c>
      <c r="B94" s="29"/>
      <c r="C94" s="29"/>
      <c r="D94" s="29"/>
      <c r="E94" s="29">
        <f>SUM(B94:D94)</f>
        <v>0</v>
      </c>
      <c r="F94" s="9"/>
    </row>
    <row r="95" spans="1:6" s="22" customFormat="1" ht="25.5" hidden="1">
      <c r="A95" s="31" t="s">
        <v>35</v>
      </c>
      <c r="B95" s="28">
        <f>B96+B97+B98+B99+B100</f>
        <v>2.1</v>
      </c>
      <c r="C95" s="28">
        <f>C96+C97+C98+C99+C100</f>
        <v>2.2</v>
      </c>
      <c r="D95" s="28">
        <f>D96+D97+D98+D99+D100</f>
        <v>2.3</v>
      </c>
      <c r="E95" s="28">
        <f>E96+E97+E98+E99+E100</f>
        <v>6.6000000000000005</v>
      </c>
      <c r="F95" s="9" t="s">
        <v>36</v>
      </c>
    </row>
    <row r="96" spans="1:6" ht="12" customHeight="1" hidden="1">
      <c r="A96" s="23" t="s">
        <v>4</v>
      </c>
      <c r="B96" s="29"/>
      <c r="C96" s="29"/>
      <c r="D96" s="29"/>
      <c r="E96" s="29">
        <f>SUM(B96:D96)</f>
        <v>0</v>
      </c>
      <c r="F96" s="9"/>
    </row>
    <row r="97" spans="1:6" ht="12" customHeight="1" hidden="1">
      <c r="A97" s="23" t="s">
        <v>37</v>
      </c>
      <c r="B97" s="29">
        <v>2.1</v>
      </c>
      <c r="C97" s="29">
        <v>2.2</v>
      </c>
      <c r="D97" s="29">
        <v>2.3</v>
      </c>
      <c r="E97" s="29">
        <f>SUM(B97:D97)</f>
        <v>6.6000000000000005</v>
      </c>
      <c r="F97" s="9"/>
    </row>
    <row r="98" spans="1:6" ht="12" customHeight="1" hidden="1">
      <c r="A98" s="23" t="s">
        <v>6</v>
      </c>
      <c r="B98" s="29"/>
      <c r="C98" s="29"/>
      <c r="D98" s="29"/>
      <c r="E98" s="29">
        <f>SUM(B98:D98)</f>
        <v>0</v>
      </c>
      <c r="F98" s="9"/>
    </row>
    <row r="99" spans="1:6" ht="12" customHeight="1" hidden="1">
      <c r="A99" s="23" t="s">
        <v>7</v>
      </c>
      <c r="B99" s="29"/>
      <c r="C99" s="29"/>
      <c r="D99" s="29"/>
      <c r="E99" s="29">
        <f>SUM(B99:D99)</f>
        <v>0</v>
      </c>
      <c r="F99" s="9"/>
    </row>
    <row r="100" spans="1:6" ht="12" customHeight="1" hidden="1">
      <c r="A100" s="23" t="s">
        <v>8</v>
      </c>
      <c r="B100" s="29"/>
      <c r="C100" s="29"/>
      <c r="D100" s="29"/>
      <c r="E100" s="29">
        <f>SUM(B100:D100)</f>
        <v>0</v>
      </c>
      <c r="F100" s="9"/>
    </row>
    <row r="101" spans="1:6" ht="25.5" hidden="1">
      <c r="A101" s="31" t="s">
        <v>38</v>
      </c>
      <c r="B101" s="28">
        <f>B102+B103+B104+B105+B106</f>
        <v>5</v>
      </c>
      <c r="C101" s="28">
        <f>C102+C103+C104+C105+C106</f>
        <v>5</v>
      </c>
      <c r="D101" s="28">
        <f>D102+D103+D104+D105+D106</f>
        <v>5</v>
      </c>
      <c r="E101" s="28">
        <f>E102+E103+E104+E105+E106</f>
        <v>15</v>
      </c>
      <c r="F101" s="9" t="s">
        <v>39</v>
      </c>
    </row>
    <row r="102" spans="1:6" ht="12" customHeight="1" hidden="1">
      <c r="A102" s="23" t="s">
        <v>4</v>
      </c>
      <c r="B102" s="29"/>
      <c r="C102" s="29"/>
      <c r="D102" s="29"/>
      <c r="E102" s="29"/>
      <c r="F102" s="9"/>
    </row>
    <row r="103" spans="1:6" ht="12" customHeight="1" hidden="1">
      <c r="A103" s="23" t="s">
        <v>5</v>
      </c>
      <c r="B103" s="29"/>
      <c r="C103" s="29"/>
      <c r="D103" s="29"/>
      <c r="E103" s="29"/>
      <c r="F103" s="9"/>
    </row>
    <row r="104" spans="1:6" ht="12" customHeight="1" hidden="1">
      <c r="A104" s="23" t="s">
        <v>6</v>
      </c>
      <c r="B104" s="29"/>
      <c r="C104" s="29"/>
      <c r="D104" s="29"/>
      <c r="E104" s="29"/>
      <c r="F104" s="9"/>
    </row>
    <row r="105" spans="1:6" ht="12" customHeight="1" hidden="1">
      <c r="A105" s="23" t="s">
        <v>7</v>
      </c>
      <c r="B105" s="29"/>
      <c r="C105" s="29"/>
      <c r="D105" s="29"/>
      <c r="E105" s="29"/>
      <c r="F105" s="9"/>
    </row>
    <row r="106" spans="1:6" ht="12" customHeight="1" hidden="1">
      <c r="A106" s="23" t="s">
        <v>8</v>
      </c>
      <c r="B106" s="29">
        <v>5</v>
      </c>
      <c r="C106" s="29">
        <v>5</v>
      </c>
      <c r="D106" s="29">
        <v>5</v>
      </c>
      <c r="E106" s="29">
        <f>SUM(B106:D106)</f>
        <v>15</v>
      </c>
      <c r="F106" s="9"/>
    </row>
    <row r="107" spans="1:6" ht="38.25" hidden="1">
      <c r="A107" s="32" t="s">
        <v>40</v>
      </c>
      <c r="B107" s="28">
        <f>B108+B109+B110+B111+B112</f>
        <v>0</v>
      </c>
      <c r="C107" s="28">
        <f>C108+C109+C110+C111+C112</f>
        <v>0</v>
      </c>
      <c r="D107" s="28">
        <f>D108+D109+D110+D111+D112</f>
        <v>0</v>
      </c>
      <c r="E107" s="28">
        <f>E108+E109+E110+E111+E112</f>
        <v>0</v>
      </c>
      <c r="F107" s="9"/>
    </row>
    <row r="108" spans="1:6" ht="12" customHeight="1" hidden="1">
      <c r="A108" s="23" t="s">
        <v>4</v>
      </c>
      <c r="B108" s="29"/>
      <c r="C108" s="29"/>
      <c r="D108" s="29"/>
      <c r="E108" s="29">
        <f>SUM(B108:D108)</f>
        <v>0</v>
      </c>
      <c r="F108" s="9"/>
    </row>
    <row r="109" spans="1:6" ht="12" customHeight="1" hidden="1">
      <c r="A109" s="23" t="s">
        <v>5</v>
      </c>
      <c r="B109" s="29"/>
      <c r="C109" s="29"/>
      <c r="D109" s="29"/>
      <c r="E109" s="29">
        <f>SUM(B109:D109)</f>
        <v>0</v>
      </c>
      <c r="F109" s="9"/>
    </row>
    <row r="110" spans="1:6" ht="12" customHeight="1" hidden="1">
      <c r="A110" s="23" t="s">
        <v>6</v>
      </c>
      <c r="B110" s="29"/>
      <c r="C110" s="29"/>
      <c r="D110" s="29"/>
      <c r="E110" s="29">
        <f>SUM(B110:D110)</f>
        <v>0</v>
      </c>
      <c r="F110" s="9"/>
    </row>
    <row r="111" spans="1:6" ht="12" customHeight="1" hidden="1">
      <c r="A111" s="23" t="s">
        <v>7</v>
      </c>
      <c r="B111" s="29"/>
      <c r="C111" s="29"/>
      <c r="D111" s="29"/>
      <c r="E111" s="29">
        <f>SUM(B111:D111)</f>
        <v>0</v>
      </c>
      <c r="F111" s="9"/>
    </row>
    <row r="112" spans="1:6" ht="12" customHeight="1" hidden="1">
      <c r="A112" s="23" t="s">
        <v>27</v>
      </c>
      <c r="B112" s="29"/>
      <c r="C112" s="29"/>
      <c r="D112" s="29"/>
      <c r="E112" s="29">
        <f>SUM(B112:D112)</f>
        <v>0</v>
      </c>
      <c r="F112" s="9"/>
    </row>
    <row r="113" spans="1:6" ht="38.25" hidden="1">
      <c r="A113" s="33" t="s">
        <v>41</v>
      </c>
      <c r="B113" s="34">
        <f>B117</f>
        <v>0</v>
      </c>
      <c r="C113" s="34">
        <f>C117</f>
        <v>0</v>
      </c>
      <c r="D113" s="34">
        <f>D117</f>
        <v>0</v>
      </c>
      <c r="E113" s="34">
        <f>E117</f>
        <v>0</v>
      </c>
      <c r="F113" s="9" t="s">
        <v>42</v>
      </c>
    </row>
    <row r="114" spans="1:6" ht="12" customHeight="1" hidden="1">
      <c r="A114" s="23" t="s">
        <v>4</v>
      </c>
      <c r="B114" s="21"/>
      <c r="C114" s="21"/>
      <c r="D114" s="21"/>
      <c r="E114" s="21"/>
      <c r="F114" s="9"/>
    </row>
    <row r="115" spans="1:6" ht="12" customHeight="1" hidden="1">
      <c r="A115" s="23" t="s">
        <v>5</v>
      </c>
      <c r="B115" s="29"/>
      <c r="C115" s="29"/>
      <c r="D115" s="29"/>
      <c r="E115" s="29"/>
      <c r="F115" s="9"/>
    </row>
    <row r="116" spans="1:6" ht="12" customHeight="1" hidden="1">
      <c r="A116" s="23" t="s">
        <v>6</v>
      </c>
      <c r="B116" s="29"/>
      <c r="C116" s="29"/>
      <c r="D116" s="29"/>
      <c r="E116" s="29"/>
      <c r="F116" s="9"/>
    </row>
    <row r="117" spans="1:6" ht="12" customHeight="1" hidden="1">
      <c r="A117" s="23" t="s">
        <v>7</v>
      </c>
      <c r="B117" s="21"/>
      <c r="C117" s="21"/>
      <c r="D117" s="21"/>
      <c r="E117" s="21">
        <f>SUM(B117:D117)</f>
        <v>0</v>
      </c>
      <c r="F117" s="9"/>
    </row>
    <row r="118" spans="1:6" ht="12" customHeight="1" hidden="1">
      <c r="A118" s="23" t="s">
        <v>27</v>
      </c>
      <c r="B118" s="29"/>
      <c r="C118" s="29"/>
      <c r="D118" s="29"/>
      <c r="E118" s="29"/>
      <c r="F118" s="9"/>
    </row>
    <row r="119" spans="1:6" ht="25.5" hidden="1">
      <c r="A119" s="32" t="s">
        <v>43</v>
      </c>
      <c r="B119" s="35">
        <v>1.2</v>
      </c>
      <c r="C119" s="35">
        <v>1</v>
      </c>
      <c r="D119" s="35">
        <v>1</v>
      </c>
      <c r="E119" s="36">
        <f>SUM(B119:D119)</f>
        <v>3.2</v>
      </c>
      <c r="F119" s="9" t="s">
        <v>44</v>
      </c>
    </row>
    <row r="120" spans="1:6" ht="12" customHeight="1" hidden="1">
      <c r="A120" s="23" t="s">
        <v>4</v>
      </c>
      <c r="B120" s="29"/>
      <c r="C120" s="29"/>
      <c r="D120" s="29"/>
      <c r="E120" s="29"/>
      <c r="F120" s="9"/>
    </row>
    <row r="121" spans="1:6" ht="12" customHeight="1" hidden="1">
      <c r="A121" s="23" t="s">
        <v>5</v>
      </c>
      <c r="B121" s="21"/>
      <c r="C121" s="21"/>
      <c r="D121" s="21"/>
      <c r="E121" s="21"/>
      <c r="F121" s="9"/>
    </row>
    <row r="122" spans="1:6" ht="12" customHeight="1" hidden="1">
      <c r="A122" s="23" t="s">
        <v>6</v>
      </c>
      <c r="B122" s="21"/>
      <c r="C122" s="21"/>
      <c r="D122" s="21"/>
      <c r="E122" s="21"/>
      <c r="F122" s="9"/>
    </row>
    <row r="123" spans="1:6" ht="12" customHeight="1" hidden="1">
      <c r="A123" s="23" t="s">
        <v>45</v>
      </c>
      <c r="B123" s="21">
        <v>1.2</v>
      </c>
      <c r="C123" s="21">
        <v>1</v>
      </c>
      <c r="D123" s="21">
        <v>1</v>
      </c>
      <c r="E123" s="21">
        <f>SUM(B123:D123)</f>
        <v>3.2</v>
      </c>
      <c r="F123" s="9"/>
    </row>
    <row r="124" spans="1:6" ht="12" customHeight="1" hidden="1">
      <c r="A124" s="23" t="s">
        <v>8</v>
      </c>
      <c r="B124" s="21"/>
      <c r="C124" s="21"/>
      <c r="D124" s="21"/>
      <c r="E124" s="21">
        <f>SUM(B124:D124)</f>
        <v>0</v>
      </c>
      <c r="F124" s="9"/>
    </row>
    <row r="125" spans="1:6" ht="19.5" hidden="1">
      <c r="A125" s="168" t="s">
        <v>46</v>
      </c>
      <c r="B125" s="169"/>
      <c r="C125" s="169"/>
      <c r="D125" s="169"/>
      <c r="E125" s="170"/>
      <c r="F125" s="9"/>
    </row>
    <row r="126" spans="1:6" ht="18" hidden="1">
      <c r="A126" s="37" t="s">
        <v>47</v>
      </c>
      <c r="B126" s="38">
        <f>B129+B131+B133+B135+B137</f>
        <v>0.22000000000000003</v>
      </c>
      <c r="C126" s="38">
        <f>C129+C131+C133+C135+C137</f>
        <v>0.22000000000000003</v>
      </c>
      <c r="D126" s="38">
        <f>D129+D131+D133+D135+D137</f>
        <v>0.22000000000000003</v>
      </c>
      <c r="E126" s="38">
        <f>E129+E131+E133+E135+E137</f>
        <v>1.0900000000000003</v>
      </c>
      <c r="F126" s="9"/>
    </row>
    <row r="127" spans="1:6" ht="12.75" hidden="1">
      <c r="A127" s="23" t="s">
        <v>6</v>
      </c>
      <c r="B127" s="29">
        <f>B130</f>
        <v>0.2</v>
      </c>
      <c r="C127" s="29">
        <f>C130</f>
        <v>0.2</v>
      </c>
      <c r="D127" s="29">
        <f>D130</f>
        <v>0.2</v>
      </c>
      <c r="E127" s="29">
        <f>E130</f>
        <v>0.6000000000000001</v>
      </c>
      <c r="F127" s="9"/>
    </row>
    <row r="128" spans="1:6" ht="12.75" hidden="1">
      <c r="A128" s="23" t="s">
        <v>7</v>
      </c>
      <c r="B128" s="29">
        <f>B132+B134+B136+B138</f>
        <v>0.02</v>
      </c>
      <c r="C128" s="29">
        <f>C132+C134+C136+C138</f>
        <v>0.02</v>
      </c>
      <c r="D128" s="29">
        <f>D132+D134+D136+D138</f>
        <v>0.02</v>
      </c>
      <c r="E128" s="29">
        <f>E132+E134+E136+E138</f>
        <v>0.49</v>
      </c>
      <c r="F128" s="9"/>
    </row>
    <row r="129" spans="1:6" ht="56.25" hidden="1">
      <c r="A129" s="19" t="s">
        <v>48</v>
      </c>
      <c r="B129" s="39">
        <v>0.2</v>
      </c>
      <c r="C129" s="39">
        <v>0.2</v>
      </c>
      <c r="D129" s="39">
        <v>0.2</v>
      </c>
      <c r="E129" s="39">
        <f>SUM(B129:D129)</f>
        <v>0.6000000000000001</v>
      </c>
      <c r="F129" s="40" t="s">
        <v>49</v>
      </c>
    </row>
    <row r="130" spans="1:6" ht="12" customHeight="1" hidden="1">
      <c r="A130" s="23" t="s">
        <v>6</v>
      </c>
      <c r="B130" s="41">
        <v>0.2</v>
      </c>
      <c r="C130" s="41">
        <v>0.2</v>
      </c>
      <c r="D130" s="41">
        <v>0.2</v>
      </c>
      <c r="E130" s="41">
        <f>SUM(B130:D130)</f>
        <v>0.6000000000000001</v>
      </c>
      <c r="F130" s="9"/>
    </row>
    <row r="131" spans="1:6" ht="12" customHeight="1" hidden="1">
      <c r="A131" s="19" t="s">
        <v>50</v>
      </c>
      <c r="B131" s="39"/>
      <c r="C131" s="39"/>
      <c r="D131" s="39"/>
      <c r="E131" s="39">
        <v>0.3</v>
      </c>
      <c r="F131" s="9"/>
    </row>
    <row r="132" spans="1:6" ht="12" customHeight="1" hidden="1">
      <c r="A132" s="23" t="s">
        <v>7</v>
      </c>
      <c r="B132" s="21"/>
      <c r="C132" s="21"/>
      <c r="D132" s="21"/>
      <c r="E132" s="21">
        <v>0.3</v>
      </c>
      <c r="F132" s="9"/>
    </row>
    <row r="133" spans="1:6" ht="12" customHeight="1" hidden="1">
      <c r="A133" s="19" t="s">
        <v>51</v>
      </c>
      <c r="B133" s="42"/>
      <c r="C133" s="42"/>
      <c r="D133" s="42"/>
      <c r="E133" s="42">
        <v>0.1</v>
      </c>
      <c r="F133" s="9"/>
    </row>
    <row r="134" spans="1:6" ht="12" customHeight="1" hidden="1">
      <c r="A134" s="23" t="s">
        <v>7</v>
      </c>
      <c r="B134" s="42"/>
      <c r="C134" s="42"/>
      <c r="D134" s="42"/>
      <c r="E134" s="21">
        <v>0.1</v>
      </c>
      <c r="F134" s="9"/>
    </row>
    <row r="135" spans="1:6" ht="48.75" customHeight="1" hidden="1">
      <c r="A135" s="19" t="s">
        <v>52</v>
      </c>
      <c r="B135" s="39">
        <v>0.01</v>
      </c>
      <c r="C135" s="39">
        <v>0.01</v>
      </c>
      <c r="D135" s="39">
        <v>0.01</v>
      </c>
      <c r="E135" s="39">
        <v>0.05</v>
      </c>
      <c r="F135" s="40" t="s">
        <v>53</v>
      </c>
    </row>
    <row r="136" spans="1:6" ht="12" customHeight="1" hidden="1">
      <c r="A136" s="23" t="s">
        <v>7</v>
      </c>
      <c r="B136" s="21">
        <v>0.01</v>
      </c>
      <c r="C136" s="21">
        <v>0.01</v>
      </c>
      <c r="D136" s="21">
        <v>0.01</v>
      </c>
      <c r="E136" s="21">
        <v>0.05</v>
      </c>
      <c r="F136" s="9"/>
    </row>
    <row r="137" spans="1:6" ht="33.75" hidden="1">
      <c r="A137" s="19" t="s">
        <v>54</v>
      </c>
      <c r="B137" s="39">
        <v>0.01</v>
      </c>
      <c r="C137" s="39">
        <v>0.01</v>
      </c>
      <c r="D137" s="39">
        <v>0.01</v>
      </c>
      <c r="E137" s="39">
        <v>0.04</v>
      </c>
      <c r="F137" s="9" t="s">
        <v>55</v>
      </c>
    </row>
    <row r="138" spans="1:6" ht="12" customHeight="1" hidden="1">
      <c r="A138" s="23" t="s">
        <v>7</v>
      </c>
      <c r="B138" s="21">
        <v>0.01</v>
      </c>
      <c r="C138" s="21">
        <v>0.01</v>
      </c>
      <c r="D138" s="21">
        <v>0.01</v>
      </c>
      <c r="E138" s="21">
        <v>0.04</v>
      </c>
      <c r="F138" s="9"/>
    </row>
    <row r="139" spans="1:6" ht="19.5" hidden="1">
      <c r="A139" s="168" t="s">
        <v>56</v>
      </c>
      <c r="B139" s="169"/>
      <c r="C139" s="169"/>
      <c r="D139" s="169"/>
      <c r="E139" s="170"/>
      <c r="F139" s="9"/>
    </row>
    <row r="140" spans="1:6" ht="18" hidden="1">
      <c r="A140" s="15" t="s">
        <v>57</v>
      </c>
      <c r="B140" s="43">
        <f>B143+B148+B152</f>
        <v>756</v>
      </c>
      <c r="C140" s="43">
        <f>C143+C148+C152</f>
        <v>743</v>
      </c>
      <c r="D140" s="43">
        <f>D143+D148+D152</f>
        <v>3</v>
      </c>
      <c r="E140" s="43">
        <f>E143+E148+E152</f>
        <v>1527</v>
      </c>
      <c r="F140" s="9"/>
    </row>
    <row r="141" spans="1:6" ht="13.5" customHeight="1" hidden="1">
      <c r="A141" s="17" t="s">
        <v>7</v>
      </c>
      <c r="B141" s="44">
        <f>B146+B150+B161+B155+B157</f>
        <v>756</v>
      </c>
      <c r="C141" s="44">
        <f>C146+C150+C161+C155+C157</f>
        <v>743</v>
      </c>
      <c r="D141" s="44">
        <f>D146+D150+D161+D155+D157</f>
        <v>3</v>
      </c>
      <c r="E141" s="44">
        <f>E146+E150+E161+E155+E157</f>
        <v>1502</v>
      </c>
      <c r="F141" s="9"/>
    </row>
    <row r="142" spans="1:6" ht="13.5" customHeight="1" hidden="1">
      <c r="A142" s="17" t="s">
        <v>8</v>
      </c>
      <c r="B142" s="44">
        <f>B147+B151</f>
        <v>0</v>
      </c>
      <c r="C142" s="44">
        <f>C147+C151</f>
        <v>0</v>
      </c>
      <c r="D142" s="44">
        <f>D147+D151</f>
        <v>0</v>
      </c>
      <c r="E142" s="44">
        <f>E147+E151</f>
        <v>0</v>
      </c>
      <c r="F142" s="9"/>
    </row>
    <row r="143" spans="1:6" ht="54" hidden="1">
      <c r="A143" s="45" t="s">
        <v>58</v>
      </c>
      <c r="B143" s="46">
        <f aca="true" t="shared" si="4" ref="B143:E144">B144</f>
        <v>740</v>
      </c>
      <c r="C143" s="46">
        <f t="shared" si="4"/>
        <v>740</v>
      </c>
      <c r="D143" s="46">
        <f t="shared" si="4"/>
        <v>0</v>
      </c>
      <c r="E143" s="46">
        <f t="shared" si="4"/>
        <v>1480</v>
      </c>
      <c r="F143" s="9"/>
    </row>
    <row r="144" spans="1:6" ht="31.5" hidden="1">
      <c r="A144" s="10" t="s">
        <v>59</v>
      </c>
      <c r="B144" s="34">
        <f t="shared" si="4"/>
        <v>740</v>
      </c>
      <c r="C144" s="34">
        <f t="shared" si="4"/>
        <v>740</v>
      </c>
      <c r="D144" s="34">
        <f t="shared" si="4"/>
        <v>0</v>
      </c>
      <c r="E144" s="34">
        <f t="shared" si="4"/>
        <v>1480</v>
      </c>
      <c r="F144" s="9"/>
    </row>
    <row r="145" spans="1:6" ht="51" hidden="1">
      <c r="A145" s="33" t="s">
        <v>60</v>
      </c>
      <c r="B145" s="4">
        <f>B146+B147</f>
        <v>740</v>
      </c>
      <c r="C145" s="4">
        <f>C146+C147</f>
        <v>740</v>
      </c>
      <c r="D145" s="4">
        <f>D146+D147</f>
        <v>0</v>
      </c>
      <c r="E145" s="4">
        <f>E146+E147</f>
        <v>1480</v>
      </c>
      <c r="F145" s="9" t="s">
        <v>61</v>
      </c>
    </row>
    <row r="146" spans="1:6" ht="12" customHeight="1" hidden="1">
      <c r="A146" s="23" t="s">
        <v>7</v>
      </c>
      <c r="B146" s="21">
        <v>740</v>
      </c>
      <c r="C146" s="21">
        <v>740</v>
      </c>
      <c r="D146" s="21"/>
      <c r="E146" s="21">
        <f>SUM(B146:D146)</f>
        <v>1480</v>
      </c>
      <c r="F146" s="9"/>
    </row>
    <row r="147" spans="1:6" ht="12" customHeight="1" hidden="1">
      <c r="A147" s="23" t="s">
        <v>8</v>
      </c>
      <c r="B147" s="21"/>
      <c r="C147" s="21"/>
      <c r="D147" s="21"/>
      <c r="E147" s="21"/>
      <c r="F147" s="9"/>
    </row>
    <row r="148" spans="1:6" ht="54" hidden="1">
      <c r="A148" s="45" t="s">
        <v>62</v>
      </c>
      <c r="B148" s="46">
        <f>B149</f>
        <v>1</v>
      </c>
      <c r="C148" s="46">
        <f>C149</f>
        <v>3</v>
      </c>
      <c r="D148" s="46">
        <f>D149</f>
        <v>3</v>
      </c>
      <c r="E148" s="46">
        <f>E149</f>
        <v>7</v>
      </c>
      <c r="F148" s="9"/>
    </row>
    <row r="149" spans="1:6" ht="47.25" hidden="1">
      <c r="A149" s="10" t="s">
        <v>63</v>
      </c>
      <c r="B149" s="4">
        <f>B150+B151</f>
        <v>1</v>
      </c>
      <c r="C149" s="4">
        <f>C150+C151</f>
        <v>3</v>
      </c>
      <c r="D149" s="4">
        <f>D150+D151</f>
        <v>3</v>
      </c>
      <c r="E149" s="4">
        <f>E150+E151</f>
        <v>7</v>
      </c>
      <c r="F149" s="9"/>
    </row>
    <row r="150" spans="1:6" ht="12" customHeight="1" hidden="1">
      <c r="A150" s="23" t="s">
        <v>7</v>
      </c>
      <c r="B150" s="21">
        <v>1</v>
      </c>
      <c r="C150" s="21">
        <v>3</v>
      </c>
      <c r="D150" s="21">
        <v>3</v>
      </c>
      <c r="E150" s="21">
        <f>SUM(B150:D150)</f>
        <v>7</v>
      </c>
      <c r="F150" s="9"/>
    </row>
    <row r="151" spans="1:6" ht="12" customHeight="1" hidden="1">
      <c r="A151" s="23" t="s">
        <v>8</v>
      </c>
      <c r="B151" s="21"/>
      <c r="C151" s="21"/>
      <c r="D151" s="21"/>
      <c r="E151" s="21"/>
      <c r="F151" s="9"/>
    </row>
    <row r="152" spans="1:6" ht="54" hidden="1">
      <c r="A152" s="45" t="s">
        <v>64</v>
      </c>
      <c r="B152" s="46">
        <f>B153+B158</f>
        <v>15</v>
      </c>
      <c r="C152" s="46">
        <f>C153+C158</f>
        <v>0</v>
      </c>
      <c r="D152" s="46">
        <f>D153+D158</f>
        <v>0</v>
      </c>
      <c r="E152" s="46">
        <f>E153+E158</f>
        <v>40</v>
      </c>
      <c r="F152" s="9"/>
    </row>
    <row r="153" spans="1:6" ht="15.75" hidden="1">
      <c r="A153" s="47" t="s">
        <v>65</v>
      </c>
      <c r="B153" s="48">
        <f>B154+B156</f>
        <v>0</v>
      </c>
      <c r="C153" s="48">
        <f>C154+C156</f>
        <v>0</v>
      </c>
      <c r="D153" s="48">
        <f>D154+D156</f>
        <v>0</v>
      </c>
      <c r="E153" s="48">
        <f>E154+E156</f>
        <v>0</v>
      </c>
      <c r="F153" s="30"/>
    </row>
    <row r="154" spans="1:6" ht="33.75" hidden="1">
      <c r="A154" s="49" t="s">
        <v>66</v>
      </c>
      <c r="B154" s="50">
        <v>0</v>
      </c>
      <c r="C154" s="50">
        <v>0</v>
      </c>
      <c r="D154" s="50">
        <v>0</v>
      </c>
      <c r="E154" s="4">
        <f>SUM(B154:D154)</f>
        <v>0</v>
      </c>
      <c r="F154" s="30" t="s">
        <v>67</v>
      </c>
    </row>
    <row r="155" spans="1:6" ht="12.75" hidden="1">
      <c r="A155" s="23" t="s">
        <v>7</v>
      </c>
      <c r="B155" s="41">
        <v>0</v>
      </c>
      <c r="C155" s="42">
        <v>0</v>
      </c>
      <c r="D155" s="42">
        <v>0</v>
      </c>
      <c r="E155" s="21">
        <f>SUM(B155:D155)</f>
        <v>0</v>
      </c>
      <c r="F155" s="30"/>
    </row>
    <row r="156" spans="1:6" ht="15.75" customHeight="1" hidden="1">
      <c r="A156" s="51" t="s">
        <v>68</v>
      </c>
      <c r="B156" s="50">
        <v>0</v>
      </c>
      <c r="C156" s="50">
        <v>0</v>
      </c>
      <c r="D156" s="50">
        <v>0</v>
      </c>
      <c r="E156" s="4">
        <f>SUM(B156:D156)</f>
        <v>0</v>
      </c>
      <c r="F156" s="30"/>
    </row>
    <row r="157" spans="1:6" ht="12.75" hidden="1">
      <c r="A157" s="23" t="s">
        <v>7</v>
      </c>
      <c r="B157" s="41">
        <v>0</v>
      </c>
      <c r="C157" s="42">
        <v>0</v>
      </c>
      <c r="D157" s="42">
        <v>0</v>
      </c>
      <c r="E157" s="21">
        <f>SUM(B157:D157)</f>
        <v>0</v>
      </c>
      <c r="F157" s="30"/>
    </row>
    <row r="158" spans="1:6" ht="45" hidden="1">
      <c r="A158" s="52" t="s">
        <v>69</v>
      </c>
      <c r="B158" s="53">
        <v>15</v>
      </c>
      <c r="C158" s="53"/>
      <c r="D158" s="53"/>
      <c r="E158" s="34">
        <v>40</v>
      </c>
      <c r="F158" s="9" t="s">
        <v>70</v>
      </c>
    </row>
    <row r="159" spans="1:6" ht="12" customHeight="1" hidden="1">
      <c r="A159" s="49" t="s">
        <v>71</v>
      </c>
      <c r="B159" s="50"/>
      <c r="C159" s="50"/>
      <c r="D159" s="50"/>
      <c r="E159" s="4">
        <f>SUM(B159:D159)</f>
        <v>0</v>
      </c>
      <c r="F159" s="9"/>
    </row>
    <row r="160" spans="1:6" ht="12" customHeight="1" hidden="1">
      <c r="A160" s="49" t="s">
        <v>72</v>
      </c>
      <c r="B160" s="50">
        <v>15</v>
      </c>
      <c r="C160" s="50"/>
      <c r="D160" s="50"/>
      <c r="E160" s="4">
        <f>SUM(B160:D160)</f>
        <v>15</v>
      </c>
      <c r="F160" s="9"/>
    </row>
    <row r="161" spans="1:6" ht="12" customHeight="1" hidden="1">
      <c r="A161" s="23" t="s">
        <v>7</v>
      </c>
      <c r="B161" s="41">
        <v>15</v>
      </c>
      <c r="C161" s="42"/>
      <c r="D161" s="42"/>
      <c r="E161" s="21">
        <f>SUM(E159:E160)</f>
        <v>15</v>
      </c>
      <c r="F161" s="9"/>
    </row>
    <row r="162" spans="1:6" ht="12.75" hidden="1">
      <c r="A162" s="54"/>
      <c r="B162" s="56"/>
      <c r="C162" s="57"/>
      <c r="D162" s="57"/>
      <c r="E162" s="20"/>
      <c r="F162" s="9"/>
    </row>
    <row r="163" spans="1:6" ht="12.75" hidden="1">
      <c r="A163" s="54"/>
      <c r="B163" s="56"/>
      <c r="C163" s="57"/>
      <c r="D163" s="57"/>
      <c r="E163" s="20"/>
      <c r="F163" s="9"/>
    </row>
    <row r="164" spans="1:6" ht="18" hidden="1">
      <c r="A164" s="58"/>
      <c r="B164" s="55"/>
      <c r="C164" s="55"/>
      <c r="D164" s="55"/>
      <c r="E164" s="20"/>
      <c r="F164" s="9"/>
    </row>
    <row r="165" spans="1:6" ht="19.5" hidden="1">
      <c r="A165" s="168" t="s">
        <v>73</v>
      </c>
      <c r="B165" s="169"/>
      <c r="C165" s="169"/>
      <c r="D165" s="169"/>
      <c r="E165" s="170"/>
      <c r="F165" s="9"/>
    </row>
    <row r="166" spans="1:6" ht="18" hidden="1">
      <c r="A166" s="15" t="s">
        <v>57</v>
      </c>
      <c r="B166" s="43">
        <f>B169</f>
        <v>69.8</v>
      </c>
      <c r="C166" s="43">
        <f>C169</f>
        <v>72.3</v>
      </c>
      <c r="D166" s="43">
        <f>D169</f>
        <v>73.3</v>
      </c>
      <c r="E166" s="43">
        <f>E169</f>
        <v>215.4</v>
      </c>
      <c r="F166" s="9"/>
    </row>
    <row r="167" spans="1:6" ht="12.75" hidden="1">
      <c r="A167" s="17" t="s">
        <v>5</v>
      </c>
      <c r="B167" s="59">
        <f>B178</f>
        <v>65.8</v>
      </c>
      <c r="C167" s="59">
        <f>C178</f>
        <v>68.3</v>
      </c>
      <c r="D167" s="59">
        <f>D178</f>
        <v>69.3</v>
      </c>
      <c r="E167" s="59">
        <f>E178</f>
        <v>203.39999999999998</v>
      </c>
      <c r="F167" s="9"/>
    </row>
    <row r="168" spans="1:6" ht="12.75" hidden="1">
      <c r="A168" s="17" t="s">
        <v>7</v>
      </c>
      <c r="B168" s="59">
        <f>B180</f>
        <v>4</v>
      </c>
      <c r="C168" s="59">
        <f>C180</f>
        <v>4</v>
      </c>
      <c r="D168" s="59">
        <f>D180</f>
        <v>4</v>
      </c>
      <c r="E168" s="59">
        <f>E180</f>
        <v>12</v>
      </c>
      <c r="F168" s="9"/>
    </row>
    <row r="169" spans="1:6" ht="14.25" customHeight="1" hidden="1">
      <c r="A169" s="47" t="s">
        <v>74</v>
      </c>
      <c r="B169" s="60">
        <f>B170+B171+B172+B173+B175+B176+B177+B174+B179</f>
        <v>69.8</v>
      </c>
      <c r="C169" s="60">
        <f>C170+C171+C172+C173+C175+C176+C177+C174+C179</f>
        <v>72.3</v>
      </c>
      <c r="D169" s="60">
        <f>D170+D171+D172+D173+D175+D176+D177+D174+D179</f>
        <v>73.3</v>
      </c>
      <c r="E169" s="60">
        <f>E170+E171+E172+E173+E175+E176+E177+E174+E179</f>
        <v>215.4</v>
      </c>
      <c r="F169" s="9"/>
    </row>
    <row r="170" spans="1:6" ht="26.25" hidden="1">
      <c r="A170" s="32" t="s">
        <v>75</v>
      </c>
      <c r="B170" s="60">
        <v>16</v>
      </c>
      <c r="C170" s="60">
        <v>17</v>
      </c>
      <c r="D170" s="60">
        <v>18</v>
      </c>
      <c r="E170" s="61">
        <f>SUM(B170:D170)</f>
        <v>51</v>
      </c>
      <c r="F170" s="9"/>
    </row>
    <row r="171" spans="1:6" ht="15.75" hidden="1">
      <c r="A171" s="32" t="s">
        <v>76</v>
      </c>
      <c r="B171" s="60"/>
      <c r="C171" s="60"/>
      <c r="D171" s="60"/>
      <c r="E171" s="61"/>
      <c r="F171" s="9"/>
    </row>
    <row r="172" spans="1:6" ht="14.25" customHeight="1" hidden="1">
      <c r="A172" s="32" t="s">
        <v>77</v>
      </c>
      <c r="B172" s="60">
        <v>16</v>
      </c>
      <c r="C172" s="60">
        <v>18</v>
      </c>
      <c r="D172" s="60">
        <v>18</v>
      </c>
      <c r="E172" s="61">
        <f aca="true" t="shared" si="5" ref="E172:E180">SUM(B172:D172)</f>
        <v>52</v>
      </c>
      <c r="F172" s="9"/>
    </row>
    <row r="173" spans="1:6" ht="26.25" hidden="1">
      <c r="A173" s="32" t="s">
        <v>78</v>
      </c>
      <c r="B173" s="60">
        <v>20</v>
      </c>
      <c r="C173" s="60">
        <v>22</v>
      </c>
      <c r="D173" s="60">
        <v>22</v>
      </c>
      <c r="E173" s="61">
        <f t="shared" si="5"/>
        <v>64</v>
      </c>
      <c r="F173" s="9"/>
    </row>
    <row r="174" spans="1:6" ht="15.75" hidden="1">
      <c r="A174" s="32" t="s">
        <v>79</v>
      </c>
      <c r="B174" s="60"/>
      <c r="C174" s="60"/>
      <c r="D174" s="60"/>
      <c r="E174" s="61">
        <f t="shared" si="5"/>
        <v>0</v>
      </c>
      <c r="F174" s="9"/>
    </row>
    <row r="175" spans="1:6" ht="14.25" customHeight="1" hidden="1">
      <c r="A175" s="32" t="s">
        <v>80</v>
      </c>
      <c r="B175" s="60">
        <v>0.3</v>
      </c>
      <c r="C175" s="60">
        <v>0.3</v>
      </c>
      <c r="D175" s="60">
        <v>0.3</v>
      </c>
      <c r="E175" s="61">
        <f t="shared" si="5"/>
        <v>0.8999999999999999</v>
      </c>
      <c r="F175" s="9"/>
    </row>
    <row r="176" spans="1:6" ht="14.25" customHeight="1" hidden="1">
      <c r="A176" s="32" t="s">
        <v>81</v>
      </c>
      <c r="B176" s="60">
        <v>3.5</v>
      </c>
      <c r="C176" s="60">
        <v>1</v>
      </c>
      <c r="D176" s="60">
        <v>1</v>
      </c>
      <c r="E176" s="61">
        <f t="shared" si="5"/>
        <v>5.5</v>
      </c>
      <c r="F176" s="9"/>
    </row>
    <row r="177" spans="1:6" ht="14.25" customHeight="1" hidden="1">
      <c r="A177" s="32" t="s">
        <v>82</v>
      </c>
      <c r="B177" s="60">
        <v>10</v>
      </c>
      <c r="C177" s="60">
        <v>10</v>
      </c>
      <c r="D177" s="60">
        <v>10</v>
      </c>
      <c r="E177" s="61">
        <f t="shared" si="5"/>
        <v>30</v>
      </c>
      <c r="F177" s="9"/>
    </row>
    <row r="178" spans="1:6" ht="14.25" customHeight="1" hidden="1">
      <c r="A178" s="23" t="s">
        <v>5</v>
      </c>
      <c r="B178" s="62">
        <f>SUM(B170:B177)</f>
        <v>65.8</v>
      </c>
      <c r="C178" s="62">
        <f>SUM(C170:C177)</f>
        <v>68.3</v>
      </c>
      <c r="D178" s="62">
        <f>SUM(D170:D177)</f>
        <v>69.3</v>
      </c>
      <c r="E178" s="63">
        <f t="shared" si="5"/>
        <v>203.39999999999998</v>
      </c>
      <c r="F178" s="9"/>
    </row>
    <row r="179" spans="1:6" ht="14.25" customHeight="1" hidden="1">
      <c r="A179" s="32" t="s">
        <v>83</v>
      </c>
      <c r="B179" s="60">
        <v>4</v>
      </c>
      <c r="C179" s="60">
        <v>4</v>
      </c>
      <c r="D179" s="60">
        <v>4</v>
      </c>
      <c r="E179" s="61">
        <f t="shared" si="5"/>
        <v>12</v>
      </c>
      <c r="F179" s="9"/>
    </row>
    <row r="180" spans="1:6" ht="14.25" customHeight="1" hidden="1">
      <c r="A180" s="23" t="s">
        <v>7</v>
      </c>
      <c r="B180" s="62">
        <v>4</v>
      </c>
      <c r="C180" s="62">
        <v>4</v>
      </c>
      <c r="D180" s="62">
        <v>4</v>
      </c>
      <c r="E180" s="63">
        <f t="shared" si="5"/>
        <v>12</v>
      </c>
      <c r="F180" s="9"/>
    </row>
    <row r="181" spans="1:6" ht="19.5" hidden="1">
      <c r="A181" s="168" t="s">
        <v>84</v>
      </c>
      <c r="B181" s="171"/>
      <c r="C181" s="171"/>
      <c r="D181" s="171"/>
      <c r="E181" s="172"/>
      <c r="F181" s="9"/>
    </row>
    <row r="182" spans="1:6" ht="18" hidden="1" outlineLevel="1">
      <c r="A182" s="15" t="s">
        <v>57</v>
      </c>
      <c r="B182" s="43">
        <f>B188+B203</f>
        <v>2.3</v>
      </c>
      <c r="C182" s="43">
        <f>C188+C203</f>
        <v>2.4</v>
      </c>
      <c r="D182" s="43">
        <f>D188+D203</f>
        <v>2.4</v>
      </c>
      <c r="E182" s="43">
        <f>E188+E203</f>
        <v>7.1</v>
      </c>
      <c r="F182" s="9"/>
    </row>
    <row r="183" spans="1:6" ht="12" customHeight="1" hidden="1" outlineLevel="1">
      <c r="A183" s="17" t="s">
        <v>4</v>
      </c>
      <c r="B183" s="18">
        <f aca="true" t="shared" si="6" ref="B183:E187">B190+B197+B205+B212</f>
        <v>0</v>
      </c>
      <c r="C183" s="18">
        <f t="shared" si="6"/>
        <v>0</v>
      </c>
      <c r="D183" s="18">
        <f t="shared" si="6"/>
        <v>0</v>
      </c>
      <c r="E183" s="18">
        <f t="shared" si="6"/>
        <v>0</v>
      </c>
      <c r="F183" s="9"/>
    </row>
    <row r="184" spans="1:6" ht="12" customHeight="1" hidden="1" outlineLevel="1">
      <c r="A184" s="17" t="s">
        <v>5</v>
      </c>
      <c r="B184" s="18">
        <f t="shared" si="6"/>
        <v>1</v>
      </c>
      <c r="C184" s="18">
        <f t="shared" si="6"/>
        <v>1</v>
      </c>
      <c r="D184" s="18">
        <f t="shared" si="6"/>
        <v>1</v>
      </c>
      <c r="E184" s="18">
        <f t="shared" si="6"/>
        <v>3</v>
      </c>
      <c r="F184" s="9"/>
    </row>
    <row r="185" spans="1:6" ht="12" customHeight="1" hidden="1" outlineLevel="1">
      <c r="A185" s="17" t="s">
        <v>6</v>
      </c>
      <c r="B185" s="18">
        <f t="shared" si="6"/>
        <v>0</v>
      </c>
      <c r="C185" s="18">
        <f t="shared" si="6"/>
        <v>0</v>
      </c>
      <c r="D185" s="18">
        <f t="shared" si="6"/>
        <v>0</v>
      </c>
      <c r="E185" s="18">
        <f t="shared" si="6"/>
        <v>0</v>
      </c>
      <c r="F185" s="9"/>
    </row>
    <row r="186" spans="1:6" ht="12" customHeight="1" hidden="1" outlineLevel="1">
      <c r="A186" s="17" t="s">
        <v>7</v>
      </c>
      <c r="B186" s="18">
        <f t="shared" si="6"/>
        <v>1.3</v>
      </c>
      <c r="C186" s="18">
        <f t="shared" si="6"/>
        <v>1.4</v>
      </c>
      <c r="D186" s="18">
        <f t="shared" si="6"/>
        <v>1.4</v>
      </c>
      <c r="E186" s="18">
        <f t="shared" si="6"/>
        <v>4.1</v>
      </c>
      <c r="F186" s="9"/>
    </row>
    <row r="187" spans="1:6" ht="12" customHeight="1" hidden="1" outlineLevel="1">
      <c r="A187" s="17" t="s">
        <v>8</v>
      </c>
      <c r="B187" s="18">
        <f t="shared" si="6"/>
        <v>0</v>
      </c>
      <c r="C187" s="18">
        <f t="shared" si="6"/>
        <v>0</v>
      </c>
      <c r="D187" s="18">
        <f t="shared" si="6"/>
        <v>0</v>
      </c>
      <c r="E187" s="18">
        <f t="shared" si="6"/>
        <v>0</v>
      </c>
      <c r="F187" s="9"/>
    </row>
    <row r="188" spans="1:6" ht="18" hidden="1" outlineLevel="1">
      <c r="A188" s="64" t="s">
        <v>85</v>
      </c>
      <c r="B188" s="4">
        <f>B189+B196</f>
        <v>1</v>
      </c>
      <c r="C188" s="4">
        <f>C189+C196</f>
        <v>1</v>
      </c>
      <c r="D188" s="4">
        <f>D189+D196</f>
        <v>1</v>
      </c>
      <c r="E188" s="4">
        <f>E189+E196</f>
        <v>3</v>
      </c>
      <c r="F188" s="9"/>
    </row>
    <row r="189" spans="1:6" ht="25.5" hidden="1" outlineLevel="1">
      <c r="A189" s="32" t="s">
        <v>86</v>
      </c>
      <c r="B189" s="65">
        <v>1</v>
      </c>
      <c r="C189" s="65">
        <v>1</v>
      </c>
      <c r="D189" s="65">
        <v>1</v>
      </c>
      <c r="E189" s="65">
        <f>SUM(B189:D189)</f>
        <v>3</v>
      </c>
      <c r="F189" s="9" t="s">
        <v>87</v>
      </c>
    </row>
    <row r="190" spans="1:6" ht="12" customHeight="1" hidden="1" outlineLevel="1">
      <c r="A190" s="23" t="s">
        <v>4</v>
      </c>
      <c r="B190" s="21"/>
      <c r="C190" s="21"/>
      <c r="D190" s="21"/>
      <c r="E190" s="21"/>
      <c r="F190" s="9"/>
    </row>
    <row r="191" spans="1:6" ht="12" customHeight="1" hidden="1" outlineLevel="1">
      <c r="A191" s="23" t="s">
        <v>5</v>
      </c>
      <c r="B191" s="21">
        <v>1</v>
      </c>
      <c r="C191" s="21">
        <v>1</v>
      </c>
      <c r="D191" s="21">
        <v>1</v>
      </c>
      <c r="E191" s="21">
        <f>SUM(B191:D191)</f>
        <v>3</v>
      </c>
      <c r="F191" s="9"/>
    </row>
    <row r="192" spans="1:6" ht="12" customHeight="1" hidden="1" outlineLevel="1">
      <c r="A192" s="23" t="s">
        <v>6</v>
      </c>
      <c r="B192" s="21"/>
      <c r="C192" s="21"/>
      <c r="D192" s="21"/>
      <c r="E192" s="21"/>
      <c r="F192" s="9"/>
    </row>
    <row r="193" spans="1:6" ht="12" customHeight="1" hidden="1" outlineLevel="1">
      <c r="A193" s="23" t="s">
        <v>7</v>
      </c>
      <c r="B193" s="21"/>
      <c r="C193" s="21"/>
      <c r="D193" s="21"/>
      <c r="E193" s="21"/>
      <c r="F193" s="9"/>
    </row>
    <row r="194" spans="1:6" ht="12" customHeight="1" hidden="1" outlineLevel="1">
      <c r="A194" s="23" t="s">
        <v>8</v>
      </c>
      <c r="B194" s="21"/>
      <c r="C194" s="21"/>
      <c r="D194" s="21"/>
      <c r="E194" s="21"/>
      <c r="F194" s="9"/>
    </row>
    <row r="195" spans="1:6" ht="12" customHeight="1" hidden="1" outlineLevel="1">
      <c r="A195" s="66"/>
      <c r="B195" s="4"/>
      <c r="C195" s="4"/>
      <c r="D195" s="4"/>
      <c r="E195" s="67"/>
      <c r="F195" s="9"/>
    </row>
    <row r="196" spans="1:6" ht="25.5" hidden="1" outlineLevel="2">
      <c r="A196" s="32" t="s">
        <v>88</v>
      </c>
      <c r="B196" s="4"/>
      <c r="C196" s="4"/>
      <c r="D196" s="4"/>
      <c r="E196" s="67"/>
      <c r="F196" s="9"/>
    </row>
    <row r="197" spans="1:6" ht="12" customHeight="1" hidden="1" outlineLevel="2">
      <c r="A197" s="23" t="s">
        <v>4</v>
      </c>
      <c r="B197" s="21"/>
      <c r="C197" s="21"/>
      <c r="D197" s="21"/>
      <c r="E197" s="21"/>
      <c r="F197" s="9"/>
    </row>
    <row r="198" spans="1:6" ht="12" customHeight="1" hidden="1" outlineLevel="2">
      <c r="A198" s="23" t="s">
        <v>5</v>
      </c>
      <c r="B198" s="21"/>
      <c r="C198" s="21"/>
      <c r="D198" s="21"/>
      <c r="E198" s="21"/>
      <c r="F198" s="9"/>
    </row>
    <row r="199" spans="1:6" ht="12" customHeight="1" hidden="1" outlineLevel="2">
      <c r="A199" s="23" t="s">
        <v>6</v>
      </c>
      <c r="B199" s="21"/>
      <c r="C199" s="21"/>
      <c r="D199" s="21"/>
      <c r="E199" s="21"/>
      <c r="F199" s="9"/>
    </row>
    <row r="200" spans="1:6" ht="12" customHeight="1" hidden="1" outlineLevel="2">
      <c r="A200" s="23" t="s">
        <v>7</v>
      </c>
      <c r="B200" s="21"/>
      <c r="C200" s="21"/>
      <c r="D200" s="21"/>
      <c r="E200" s="21"/>
      <c r="F200" s="9"/>
    </row>
    <row r="201" spans="1:6" ht="12" customHeight="1" hidden="1" outlineLevel="2">
      <c r="A201" s="23" t="s">
        <v>8</v>
      </c>
      <c r="B201" s="21"/>
      <c r="C201" s="21"/>
      <c r="D201" s="21"/>
      <c r="E201" s="21"/>
      <c r="F201" s="9"/>
    </row>
    <row r="202" spans="1:6" ht="12" customHeight="1" hidden="1" outlineLevel="1" collapsed="1">
      <c r="A202" s="66"/>
      <c r="B202" s="4"/>
      <c r="C202" s="4"/>
      <c r="D202" s="4"/>
      <c r="E202" s="67"/>
      <c r="F202" s="9"/>
    </row>
    <row r="203" spans="1:6" ht="36" hidden="1" outlineLevel="1">
      <c r="A203" s="64" t="s">
        <v>89</v>
      </c>
      <c r="B203" s="4">
        <f>B204+B211</f>
        <v>1.3</v>
      </c>
      <c r="C203" s="4">
        <f>C204+C211</f>
        <v>1.4</v>
      </c>
      <c r="D203" s="4">
        <f>D204+D211</f>
        <v>1.4</v>
      </c>
      <c r="E203" s="4">
        <f>E204+E211</f>
        <v>4.1</v>
      </c>
      <c r="F203" s="175" t="s">
        <v>90</v>
      </c>
    </row>
    <row r="204" spans="1:6" ht="12" customHeight="1" hidden="1" outlineLevel="1">
      <c r="A204" s="32" t="s">
        <v>91</v>
      </c>
      <c r="B204" s="4">
        <v>0.5</v>
      </c>
      <c r="C204" s="4">
        <v>0.5</v>
      </c>
      <c r="D204" s="4">
        <v>0.5</v>
      </c>
      <c r="E204" s="67">
        <f>SUM(B204:D204)</f>
        <v>1.5</v>
      </c>
      <c r="F204" s="176"/>
    </row>
    <row r="205" spans="1:6" ht="12" customHeight="1" hidden="1" outlineLevel="1">
      <c r="A205" s="23" t="s">
        <v>4</v>
      </c>
      <c r="B205" s="21"/>
      <c r="C205" s="21"/>
      <c r="D205" s="21"/>
      <c r="E205" s="21"/>
      <c r="F205" s="176"/>
    </row>
    <row r="206" spans="1:6" ht="12" customHeight="1" hidden="1" outlineLevel="1">
      <c r="A206" s="23" t="s">
        <v>5</v>
      </c>
      <c r="B206" s="21"/>
      <c r="C206" s="21"/>
      <c r="D206" s="21"/>
      <c r="E206" s="21"/>
      <c r="F206" s="176"/>
    </row>
    <row r="207" spans="1:6" ht="12" customHeight="1" hidden="1" outlineLevel="1">
      <c r="A207" s="23" t="s">
        <v>6</v>
      </c>
      <c r="B207" s="21"/>
      <c r="C207" s="21"/>
      <c r="D207" s="21"/>
      <c r="E207" s="21"/>
      <c r="F207" s="177"/>
    </row>
    <row r="208" spans="1:6" ht="12" customHeight="1" hidden="1" outlineLevel="1">
      <c r="A208" s="23" t="s">
        <v>7</v>
      </c>
      <c r="B208" s="21">
        <v>0.5</v>
      </c>
      <c r="C208" s="21">
        <v>0.5</v>
      </c>
      <c r="D208" s="21">
        <v>0.5</v>
      </c>
      <c r="E208" s="21">
        <f>SUM(B208:D208)</f>
        <v>1.5</v>
      </c>
      <c r="F208" s="9"/>
    </row>
    <row r="209" spans="1:6" ht="12" customHeight="1" hidden="1" outlineLevel="1">
      <c r="A209" s="23" t="s">
        <v>8</v>
      </c>
      <c r="B209" s="21"/>
      <c r="C209" s="21"/>
      <c r="D209" s="21"/>
      <c r="E209" s="21"/>
      <c r="F209" s="9"/>
    </row>
    <row r="210" spans="1:6" ht="12" customHeight="1" hidden="1" outlineLevel="1">
      <c r="A210" s="68"/>
      <c r="B210" s="4"/>
      <c r="C210" s="4"/>
      <c r="D210" s="4"/>
      <c r="E210" s="67"/>
      <c r="F210" s="9"/>
    </row>
    <row r="211" spans="1:6" ht="12" customHeight="1" hidden="1" outlineLevel="1">
      <c r="A211" s="32" t="s">
        <v>92</v>
      </c>
      <c r="B211" s="65">
        <v>0.8</v>
      </c>
      <c r="C211" s="65">
        <v>0.9</v>
      </c>
      <c r="D211" s="65">
        <v>0.9</v>
      </c>
      <c r="E211" s="65">
        <f>SUM(B211:D211)</f>
        <v>2.6</v>
      </c>
      <c r="F211" s="9"/>
    </row>
    <row r="212" spans="1:6" ht="12" customHeight="1" hidden="1" outlineLevel="1">
      <c r="A212" s="23" t="s">
        <v>4</v>
      </c>
      <c r="B212" s="21"/>
      <c r="C212" s="21"/>
      <c r="D212" s="21"/>
      <c r="E212" s="21"/>
      <c r="F212" s="9"/>
    </row>
    <row r="213" spans="1:6" ht="12" customHeight="1" hidden="1" outlineLevel="1">
      <c r="A213" s="23" t="s">
        <v>5</v>
      </c>
      <c r="B213" s="21"/>
      <c r="C213" s="21"/>
      <c r="D213" s="21"/>
      <c r="E213" s="21"/>
      <c r="F213" s="9"/>
    </row>
    <row r="214" spans="1:6" ht="12" customHeight="1" hidden="1" outlineLevel="1">
      <c r="A214" s="23" t="s">
        <v>6</v>
      </c>
      <c r="B214" s="21"/>
      <c r="C214" s="21"/>
      <c r="D214" s="21"/>
      <c r="E214" s="21"/>
      <c r="F214" s="9"/>
    </row>
    <row r="215" spans="1:6" ht="12" customHeight="1" hidden="1" outlineLevel="1">
      <c r="A215" s="23" t="s">
        <v>7</v>
      </c>
      <c r="B215" s="21">
        <v>0.8</v>
      </c>
      <c r="C215" s="21">
        <v>0.9</v>
      </c>
      <c r="D215" s="21">
        <v>0.9</v>
      </c>
      <c r="E215" s="21">
        <f>SUM(B215:D215)</f>
        <v>2.6</v>
      </c>
      <c r="F215" s="9"/>
    </row>
    <row r="216" spans="1:6" ht="12" customHeight="1" hidden="1" outlineLevel="1">
      <c r="A216" s="23" t="s">
        <v>8</v>
      </c>
      <c r="B216" s="21"/>
      <c r="C216" s="21"/>
      <c r="D216" s="21"/>
      <c r="E216" s="21"/>
      <c r="F216" s="9"/>
    </row>
    <row r="217" spans="1:6" ht="19.5" hidden="1">
      <c r="A217" s="168" t="s">
        <v>93</v>
      </c>
      <c r="B217" s="169"/>
      <c r="C217" s="169"/>
      <c r="D217" s="169"/>
      <c r="E217" s="170"/>
      <c r="F217" s="9"/>
    </row>
    <row r="218" spans="1:6" ht="18" hidden="1">
      <c r="A218" s="15" t="s">
        <v>57</v>
      </c>
      <c r="B218" s="69">
        <f>B224+B230+B243+B268+B299+B330+B355+B380+B399+B418+B437</f>
        <v>96.545</v>
      </c>
      <c r="C218" s="69">
        <f>C224+C230+C243+C268+C299+C330+C355+C380+C399+C418+C437</f>
        <v>43.645</v>
      </c>
      <c r="D218" s="69">
        <f>D224+D230+D243+D268+D299+D330+D355+D380+D399+D418+D437</f>
        <v>42.345</v>
      </c>
      <c r="E218" s="69">
        <f>E224+E230+E243+E268+E299+E330+E355+E380+E399+E418+E437</f>
        <v>285.45700000000005</v>
      </c>
      <c r="F218" s="70"/>
    </row>
    <row r="219" spans="1:6" ht="12.75" hidden="1">
      <c r="A219" s="17" t="s">
        <v>4</v>
      </c>
      <c r="B219" s="34">
        <f>B225+B232+B238+B245+B251+B257+B263+B270+B276+B282+B288+B294+B301+B307+B313+B319+B325+B332+B338+B344+B350+B357+B363+B369+B375+B382+B388+B394+B401+B407+B413+B420+B426+B432</f>
        <v>80</v>
      </c>
      <c r="C219" s="34">
        <f>C225+C232+C238+C245+C251+C257+C263+C270+C276+C282+C288+C294+C301+C307+C313+C319+C325+C332+C338+C344+C350+C357+C363+C369+C375+C382+C388+C394+C401+C407+C413+C420+C426+C432</f>
        <v>25</v>
      </c>
      <c r="D219" s="34">
        <f>D225+D232+D238+D245+D251+D257+D263+D270+D276+D282+D288+D294+D301+D307+D313+D319+D325+D332+D338+D344+D350+D357+D363+D369+D375+D382+D388+D394+D401+D407+D413+D420+D426+D432</f>
        <v>25</v>
      </c>
      <c r="E219" s="34">
        <f>E225+E232+E238+E245+E251+E257+E263+E270+E276+E282+E288+E294+E301+E307+E313+E319+E325+E332+E338+E344+E350+E357+E363+E369+E375+E382+E388+E394+E401+E407+E413+E420+E426+E432</f>
        <v>191.5</v>
      </c>
      <c r="F219" s="70"/>
    </row>
    <row r="220" spans="1:6" ht="12.75" hidden="1">
      <c r="A220" s="17" t="s">
        <v>5</v>
      </c>
      <c r="B220" s="34">
        <f>B226+B233+B239+B246+B252+B258+B264+B271+B277+B283+B289+B295+B302+B308+B314+B320+B326+B333+B339+B345+B351+B358+B364+B370+B376+B383+B389+B395+B402+B408+B414+B421+B427+B433+B438</f>
        <v>6.654999999999999</v>
      </c>
      <c r="C220" s="34">
        <f>C226+C233+C239+C246+C252+C258+C264+C271+C277+C283+C289+C295+C302+C308+C314+C320+C326+C333+C339+C345+C351+C358+C364+C370+C376+C383+C389+C395+C402+C408+C414+C421+C427+C433+C438</f>
        <v>8.354999999999999</v>
      </c>
      <c r="D220" s="34">
        <f>D226+D233+D239+D246+D252+D258+D264+D271+D277+D283+D289+D295+D302+D308+D314+D320+D326+D333+D339+D345+D351+D358+D364+D370+D376+D383+D389+D395+D402+D408+D414+D421+D427+D433+D438</f>
        <v>7.054999999999998</v>
      </c>
      <c r="E220" s="34">
        <f>E226+E233+E239+E246+E252+E258+E264+E271+E277+E283+E289+E295+E302+E308+E314+E320+E326+E333+E339+E345+E351+E358+E364+E370+E376+E383+E389+E395+E402+E408+E414+E421+E427+E433+E438</f>
        <v>40.455</v>
      </c>
      <c r="F220" s="70"/>
    </row>
    <row r="221" spans="1:6" ht="12" customHeight="1" hidden="1">
      <c r="A221" s="17" t="s">
        <v>6</v>
      </c>
      <c r="B221" s="34">
        <f>B227+B234+B240+B247+B253+B259+B265+B272+B278+B284+B290+B296+B303+B309+B315+B321+B327+B334+B340+B346+B352+B359+B365+B371+B377+B384+B390+B396+B403+B409+B415+B422+B428+B434</f>
        <v>0</v>
      </c>
      <c r="C221" s="34">
        <f>C227+C234+C240+C247+C253+C259+C265+C272+C278+C284+C290+C296+C303+C309+C315+C321+C327+C334+C340+C346+C352+C359+C365+C371+C377+C384+C390+C396+C403+C409+C415+C422+C428+C434</f>
        <v>0</v>
      </c>
      <c r="D221" s="34">
        <f>D227+D234+D240+D247+D253+D259+D265+D272+D278+D284+D290+D296+D303+D309+D315+D321+D327+D334+D340+D346+D352+D359+D365+D371+D377+D384+D390+D396+D403+D409+D415+D422+D428+D434</f>
        <v>0</v>
      </c>
      <c r="E221" s="34">
        <f>E227+E234+E240+E247+E253+E259+E265+E272+E278+E284+E290+E296+E303+E309+E315+E321+E327+E334+E340+E346+E352+E359+E365+E371+E377+E384+E390+E396+E403+E409+E415+E422+E428+E434</f>
        <v>6.232</v>
      </c>
      <c r="F221" s="70"/>
    </row>
    <row r="222" spans="1:6" ht="12" customHeight="1" hidden="1">
      <c r="A222" s="17" t="s">
        <v>7</v>
      </c>
      <c r="B222" s="34">
        <f>B228+B235+B241+B248+B254+B260+B266+B273+B279+B285+B291+B297+B304+B310+B316+B322+B328+B335+B341+B347+B353+B360+B366+B372+B378+B385+B391+B397+B404+B410+B416+B423+B429+B435+B439</f>
        <v>9.89</v>
      </c>
      <c r="C222" s="34">
        <f>C228+C235+C241+C248+C254+C260+C266+C273+C279+C285+C291+C297+C304+C310+C316+C322+C328+C335+C341+C347+C353+C360+C366+C372+C378+C385+C391+C397+C404+C410+C416+C423+C429+C435+C439</f>
        <v>10.290000000000001</v>
      </c>
      <c r="D222" s="34">
        <f>D228+D235+D241+D248+D254+D260+D266+D273+D279+D285+D291+D297+D304+D310+D316+D322+D328+D335+D341+D347+D353+D360+D366+D372+D378+D385+D391+D397+D404+D410+D416+D423+D429+D435+D439</f>
        <v>10.290000000000001</v>
      </c>
      <c r="E222" s="34">
        <f>E228+E235+E241+E248+E254+E260+E266+E273+E279+E285+E291+E297+E304+E310+E316+E322+E328+E335+E341+E347+E353+E360+E366+E372+E378+E385+E391+E397+E404+E410+E416+E423+E429+E435+E439</f>
        <v>47.27</v>
      </c>
      <c r="F222" s="70"/>
    </row>
    <row r="223" spans="1:6" ht="12" customHeight="1" hidden="1">
      <c r="A223" s="17" t="s">
        <v>8</v>
      </c>
      <c r="B223" s="34">
        <f>B229+B236+B242+B249+B255+B261+B267+B274+B280+B286+B292+B298+B305+B311+B317+B323+B329+B336+B342+B348+B354+B361+B367+B373+B379+B386+B392+B398+B405+B411+B417+B424+B430+B436</f>
        <v>0</v>
      </c>
      <c r="C223" s="34">
        <f>C229+C236+C242+C249+C255+C261+C267+C274+C280+C286+C292+C298+C305+C311+C317+C323+C329+C336+C342+C348+C354+C361+C367+C373+C379+C386+C392+C398+C405+C411+C417+C424+C430+C436</f>
        <v>0</v>
      </c>
      <c r="D223" s="34">
        <f>D229+D236+D242+D249+D255+D261+D267+D274+D280+D286+D292+D298+D305+D311+D317+D323+D329+D336+D342+D348+D354+D361+D367+D373+D379+D386+D392+D398+D405+D411+D417+D424+D430+D436</f>
        <v>0</v>
      </c>
      <c r="E223" s="34">
        <f>E229+E236+E242+E249+E255+E261+E267+E274+E280+E286+E292+E298+E305+E311+E317+E323+E329+E336+E342+E348+E354+E361+E367+E373+E379+E386+E392+E398+E405+E411+E417+E424+E430+E436</f>
        <v>0</v>
      </c>
      <c r="F223" s="70"/>
    </row>
    <row r="224" spans="1:6" ht="72" hidden="1">
      <c r="A224" s="71" t="s">
        <v>94</v>
      </c>
      <c r="B224" s="72">
        <f>B225+B226+B227+B228+B229</f>
        <v>4.5</v>
      </c>
      <c r="C224" s="72">
        <f>C225+C226+C227+C228+C229</f>
        <v>4.9</v>
      </c>
      <c r="D224" s="72">
        <f>D225+D226+D227+D228+D229</f>
        <v>4.9</v>
      </c>
      <c r="E224" s="72">
        <f>E225+E226+E227+E228+E229</f>
        <v>23.4</v>
      </c>
      <c r="F224" s="9"/>
    </row>
    <row r="225" spans="1:6" ht="12" customHeight="1" hidden="1">
      <c r="A225" s="23" t="s">
        <v>4</v>
      </c>
      <c r="B225" s="21"/>
      <c r="C225" s="21"/>
      <c r="D225" s="21"/>
      <c r="E225" s="21"/>
      <c r="F225" s="73" t="s">
        <v>95</v>
      </c>
    </row>
    <row r="226" spans="1:6" ht="12" customHeight="1" hidden="1">
      <c r="A226" s="23" t="s">
        <v>5</v>
      </c>
      <c r="B226" s="21"/>
      <c r="C226" s="21"/>
      <c r="D226" s="21"/>
      <c r="E226" s="21"/>
      <c r="F226" s="74" t="s">
        <v>96</v>
      </c>
    </row>
    <row r="227" spans="1:6" ht="12" customHeight="1" hidden="1">
      <c r="A227" s="23" t="s">
        <v>6</v>
      </c>
      <c r="B227" s="21"/>
      <c r="C227" s="21"/>
      <c r="D227" s="21"/>
      <c r="E227" s="21"/>
      <c r="F227" s="74" t="s">
        <v>97</v>
      </c>
    </row>
    <row r="228" spans="1:6" ht="12" customHeight="1" hidden="1">
      <c r="A228" s="23" t="s">
        <v>7</v>
      </c>
      <c r="B228" s="21">
        <v>4.5</v>
      </c>
      <c r="C228" s="21">
        <v>4.9</v>
      </c>
      <c r="D228" s="21">
        <v>4.9</v>
      </c>
      <c r="E228" s="21">
        <v>23.4</v>
      </c>
      <c r="F228" s="75" t="s">
        <v>98</v>
      </c>
    </row>
    <row r="229" spans="1:6" ht="12" customHeight="1" hidden="1">
      <c r="A229" s="23" t="s">
        <v>8</v>
      </c>
      <c r="B229" s="21"/>
      <c r="C229" s="21"/>
      <c r="D229" s="21"/>
      <c r="E229" s="76"/>
      <c r="F229" s="70"/>
    </row>
    <row r="230" spans="1:6" ht="18" hidden="1">
      <c r="A230" s="77" t="s">
        <v>99</v>
      </c>
      <c r="B230" s="78">
        <f>B231+B237</f>
        <v>3.5</v>
      </c>
      <c r="C230" s="78">
        <f>C231+C237</f>
        <v>4.1</v>
      </c>
      <c r="D230" s="78">
        <f>D231+D237</f>
        <v>3.8</v>
      </c>
      <c r="E230" s="79">
        <f>E231+E237</f>
        <v>18.9</v>
      </c>
      <c r="F230" s="70"/>
    </row>
    <row r="231" spans="1:7" s="80" customFormat="1" ht="12" customHeight="1" hidden="1">
      <c r="A231" s="33" t="s">
        <v>100</v>
      </c>
      <c r="B231" s="4">
        <f>B235+B234</f>
        <v>1.5</v>
      </c>
      <c r="C231" s="4">
        <f>C235+C234</f>
        <v>1.5</v>
      </c>
      <c r="D231" s="4">
        <f>D235+D234</f>
        <v>1.5</v>
      </c>
      <c r="E231" s="67">
        <f>E235+E234</f>
        <v>7.5</v>
      </c>
      <c r="F231" s="70"/>
      <c r="G231"/>
    </row>
    <row r="232" spans="1:6" ht="12" customHeight="1" hidden="1">
      <c r="A232" s="23" t="s">
        <v>4</v>
      </c>
      <c r="B232" s="21"/>
      <c r="C232" s="21"/>
      <c r="D232" s="21"/>
      <c r="E232" s="76"/>
      <c r="F232" s="70"/>
    </row>
    <row r="233" spans="1:6" ht="12" customHeight="1" hidden="1">
      <c r="A233" s="23" t="s">
        <v>5</v>
      </c>
      <c r="B233"/>
      <c r="C233"/>
      <c r="D233"/>
      <c r="E233"/>
      <c r="F233" s="70"/>
    </row>
    <row r="234" spans="1:6" ht="12" customHeight="1" hidden="1">
      <c r="A234" s="23" t="s">
        <v>6</v>
      </c>
      <c r="B234" s="21"/>
      <c r="C234" s="21"/>
      <c r="D234" s="21"/>
      <c r="E234" s="76"/>
      <c r="F234" s="70" t="s">
        <v>101</v>
      </c>
    </row>
    <row r="235" spans="1:6" ht="12" customHeight="1" hidden="1">
      <c r="A235" s="23" t="s">
        <v>7</v>
      </c>
      <c r="B235" s="21">
        <v>1.5</v>
      </c>
      <c r="C235" s="21">
        <v>1.5</v>
      </c>
      <c r="D235" s="21">
        <v>1.5</v>
      </c>
      <c r="E235" s="76">
        <v>7.5</v>
      </c>
      <c r="F235" s="70" t="s">
        <v>102</v>
      </c>
    </row>
    <row r="236" spans="1:6" ht="12" customHeight="1" hidden="1">
      <c r="A236" s="23" t="s">
        <v>8</v>
      </c>
      <c r="B236" s="21"/>
      <c r="C236" s="21"/>
      <c r="D236" s="21"/>
      <c r="E236" s="76"/>
      <c r="F236" s="70"/>
    </row>
    <row r="237" spans="1:7" s="80" customFormat="1" ht="38.25" hidden="1">
      <c r="A237" s="33" t="s">
        <v>103</v>
      </c>
      <c r="B237" s="21">
        <v>2</v>
      </c>
      <c r="C237" s="21">
        <v>2.6</v>
      </c>
      <c r="D237" s="21">
        <v>2.3</v>
      </c>
      <c r="E237" s="76">
        <v>11.4</v>
      </c>
      <c r="F237" s="70"/>
      <c r="G237"/>
    </row>
    <row r="238" spans="1:6" ht="12" customHeight="1" hidden="1">
      <c r="A238" s="23" t="s">
        <v>4</v>
      </c>
      <c r="B238" s="21"/>
      <c r="C238" s="21"/>
      <c r="D238" s="21"/>
      <c r="E238" s="76"/>
      <c r="F238" s="70"/>
    </row>
    <row r="239" spans="1:6" ht="12" customHeight="1" hidden="1">
      <c r="A239" s="23" t="s">
        <v>5</v>
      </c>
      <c r="B239" s="21">
        <v>2</v>
      </c>
      <c r="C239" s="21">
        <v>2.6</v>
      </c>
      <c r="D239" s="21">
        <v>2.3</v>
      </c>
      <c r="E239" s="76">
        <v>11.4</v>
      </c>
      <c r="F239" s="70" t="s">
        <v>104</v>
      </c>
    </row>
    <row r="240" spans="1:6" ht="12" customHeight="1" hidden="1">
      <c r="A240" s="23" t="s">
        <v>6</v>
      </c>
      <c r="B240" s="21"/>
      <c r="C240" s="21"/>
      <c r="D240" s="21"/>
      <c r="E240" s="76"/>
      <c r="F240" s="70" t="s">
        <v>105</v>
      </c>
    </row>
    <row r="241" spans="1:6" ht="12" customHeight="1" hidden="1">
      <c r="A241" s="23" t="s">
        <v>7</v>
      </c>
      <c r="B241"/>
      <c r="C241"/>
      <c r="D241"/>
      <c r="E241"/>
      <c r="F241" s="70"/>
    </row>
    <row r="242" spans="1:6" ht="12" customHeight="1" hidden="1">
      <c r="A242" s="23" t="s">
        <v>8</v>
      </c>
      <c r="B242" s="21"/>
      <c r="C242" s="21"/>
      <c r="D242" s="21"/>
      <c r="E242" s="76"/>
      <c r="F242" s="70"/>
    </row>
    <row r="243" spans="1:6" ht="18" hidden="1">
      <c r="A243" s="77" t="s">
        <v>106</v>
      </c>
      <c r="B243" s="72">
        <f>B244+B250+B256+B262</f>
        <v>81.3</v>
      </c>
      <c r="C243" s="72">
        <f>C244+C250+C256+C262</f>
        <v>26.3</v>
      </c>
      <c r="D243" s="72">
        <f>D244+D250+D256+D262</f>
        <v>26.3</v>
      </c>
      <c r="E243" s="81">
        <f>E244+E250+E256+E262</f>
        <v>212.732</v>
      </c>
      <c r="F243" s="70"/>
    </row>
    <row r="244" spans="1:7" s="80" customFormat="1" ht="25.5" hidden="1">
      <c r="A244" s="33" t="s">
        <v>107</v>
      </c>
      <c r="B244" s="82"/>
      <c r="C244" s="82"/>
      <c r="D244" s="82"/>
      <c r="E244" s="83"/>
      <c r="F244" s="70"/>
      <c r="G244"/>
    </row>
    <row r="245" spans="1:6" ht="12" customHeight="1" hidden="1">
      <c r="A245" s="23" t="s">
        <v>4</v>
      </c>
      <c r="B245"/>
      <c r="C245"/>
      <c r="D245"/>
      <c r="E245"/>
      <c r="F245" s="70"/>
    </row>
    <row r="246" spans="1:6" ht="12" customHeight="1" hidden="1">
      <c r="A246" s="23" t="s">
        <v>5</v>
      </c>
      <c r="B246" s="21"/>
      <c r="C246" s="21"/>
      <c r="D246" s="21"/>
      <c r="E246" s="76"/>
      <c r="F246" s="70"/>
    </row>
    <row r="247" spans="1:6" ht="12" customHeight="1" hidden="1">
      <c r="A247" s="23" t="s">
        <v>6</v>
      </c>
      <c r="B247" s="21"/>
      <c r="C247" s="21"/>
      <c r="D247" s="21"/>
      <c r="E247" s="76"/>
      <c r="F247" s="70"/>
    </row>
    <row r="248" spans="1:6" ht="12" customHeight="1" hidden="1">
      <c r="A248" s="23" t="s">
        <v>7</v>
      </c>
      <c r="B248" s="21"/>
      <c r="C248" s="21"/>
      <c r="D248" s="21"/>
      <c r="E248" s="76"/>
      <c r="F248" s="70"/>
    </row>
    <row r="249" spans="1:6" ht="12" customHeight="1" hidden="1">
      <c r="A249" s="23" t="s">
        <v>8</v>
      </c>
      <c r="B249" s="21"/>
      <c r="C249" s="21"/>
      <c r="D249" s="21"/>
      <c r="E249" s="76"/>
      <c r="F249" s="70"/>
    </row>
    <row r="250" spans="1:7" s="80" customFormat="1" ht="25.5" hidden="1">
      <c r="A250" s="33" t="s">
        <v>108</v>
      </c>
      <c r="B250" s="4">
        <f>B252+B254</f>
        <v>1.3</v>
      </c>
      <c r="C250" s="4">
        <f>C252+C254</f>
        <v>1.3</v>
      </c>
      <c r="D250" s="4">
        <f>D252+D254</f>
        <v>1.3</v>
      </c>
      <c r="E250" s="67">
        <f>E252+E254</f>
        <v>6.5</v>
      </c>
      <c r="F250" s="70"/>
      <c r="G250"/>
    </row>
    <row r="251" spans="1:6" ht="12" customHeight="1" hidden="1">
      <c r="A251" s="23" t="s">
        <v>4</v>
      </c>
      <c r="B251" s="21"/>
      <c r="C251" s="21"/>
      <c r="D251" s="21"/>
      <c r="E251" s="76"/>
      <c r="F251" s="70" t="s">
        <v>109</v>
      </c>
    </row>
    <row r="252" spans="1:6" ht="12" customHeight="1" hidden="1">
      <c r="A252" s="23" t="s">
        <v>5</v>
      </c>
      <c r="B252" s="21">
        <v>0.8</v>
      </c>
      <c r="C252" s="21">
        <v>0.8</v>
      </c>
      <c r="D252" s="21">
        <v>0.8</v>
      </c>
      <c r="E252" s="76">
        <v>4</v>
      </c>
      <c r="F252" s="70" t="s">
        <v>110</v>
      </c>
    </row>
    <row r="253" spans="1:6" ht="12" customHeight="1" hidden="1">
      <c r="A253" s="23" t="s">
        <v>6</v>
      </c>
      <c r="B253" s="21"/>
      <c r="C253" s="21"/>
      <c r="D253" s="21"/>
      <c r="E253" s="76"/>
      <c r="F253" s="70" t="s">
        <v>111</v>
      </c>
    </row>
    <row r="254" spans="1:6" ht="12" customHeight="1" hidden="1">
      <c r="A254" s="23" t="s">
        <v>7</v>
      </c>
      <c r="B254" s="21">
        <v>0.5</v>
      </c>
      <c r="C254" s="21">
        <v>0.5</v>
      </c>
      <c r="D254" s="21">
        <v>0.5</v>
      </c>
      <c r="E254" s="76">
        <v>2.5</v>
      </c>
      <c r="F254" s="70"/>
    </row>
    <row r="255" spans="1:6" ht="12" customHeight="1" hidden="1">
      <c r="A255" s="23" t="s">
        <v>8</v>
      </c>
      <c r="B255" s="21"/>
      <c r="C255" s="21"/>
      <c r="D255" s="21"/>
      <c r="E255" s="76"/>
      <c r="F255" s="70"/>
    </row>
    <row r="256" spans="1:7" s="80" customFormat="1" ht="51" hidden="1">
      <c r="A256" s="33" t="s">
        <v>112</v>
      </c>
      <c r="B256" s="21">
        <v>30</v>
      </c>
      <c r="C256" s="21">
        <v>25</v>
      </c>
      <c r="D256" s="21">
        <v>25</v>
      </c>
      <c r="E256" s="76">
        <v>106.232</v>
      </c>
      <c r="F256" s="70" t="s">
        <v>113</v>
      </c>
      <c r="G256"/>
    </row>
    <row r="257" spans="1:6" ht="12" customHeight="1" hidden="1">
      <c r="A257" s="23" t="s">
        <v>4</v>
      </c>
      <c r="B257" s="21">
        <v>30</v>
      </c>
      <c r="C257" s="21">
        <v>25</v>
      </c>
      <c r="D257" s="21">
        <v>25</v>
      </c>
      <c r="E257" s="76">
        <v>100</v>
      </c>
      <c r="F257" s="70" t="s">
        <v>114</v>
      </c>
    </row>
    <row r="258" spans="1:6" ht="12" customHeight="1" hidden="1">
      <c r="A258" s="23" t="s">
        <v>5</v>
      </c>
      <c r="B258" s="21"/>
      <c r="C258" s="21"/>
      <c r="D258" s="21"/>
      <c r="E258" s="76"/>
      <c r="F258" s="70" t="s">
        <v>115</v>
      </c>
    </row>
    <row r="259" spans="1:6" ht="12" customHeight="1" hidden="1">
      <c r="A259" s="23" t="s">
        <v>6</v>
      </c>
      <c r="B259" s="21"/>
      <c r="C259" s="21"/>
      <c r="D259" s="21"/>
      <c r="E259" s="76">
        <v>6.232</v>
      </c>
      <c r="F259" s="70" t="s">
        <v>116</v>
      </c>
    </row>
    <row r="260" spans="1:6" ht="12" customHeight="1" hidden="1">
      <c r="A260" s="23" t="s">
        <v>7</v>
      </c>
      <c r="B260" s="21"/>
      <c r="C260" s="21"/>
      <c r="D260" s="21"/>
      <c r="E260" s="76"/>
      <c r="F260" s="70" t="s">
        <v>117</v>
      </c>
    </row>
    <row r="261" spans="1:6" ht="12" customHeight="1" hidden="1">
      <c r="A261" s="23" t="s">
        <v>8</v>
      </c>
      <c r="B261" s="21"/>
      <c r="C261" s="21"/>
      <c r="D261" s="21"/>
      <c r="E261" s="76"/>
      <c r="F261" s="70"/>
    </row>
    <row r="262" spans="1:7" s="80" customFormat="1" ht="38.25" hidden="1">
      <c r="A262" s="19" t="s">
        <v>118</v>
      </c>
      <c r="B262" s="1">
        <v>50</v>
      </c>
      <c r="C262" s="4"/>
      <c r="D262" s="4"/>
      <c r="E262" s="67">
        <v>100</v>
      </c>
      <c r="F262" s="70"/>
      <c r="G262"/>
    </row>
    <row r="263" spans="1:6" ht="12" customHeight="1" hidden="1">
      <c r="A263" s="23" t="s">
        <v>4</v>
      </c>
      <c r="B263" s="4">
        <v>50</v>
      </c>
      <c r="C263" s="21"/>
      <c r="D263" s="21"/>
      <c r="E263" s="76">
        <v>91.5</v>
      </c>
      <c r="F263" s="70"/>
    </row>
    <row r="264" spans="1:6" ht="12" customHeight="1" hidden="1">
      <c r="A264" s="23" t="s">
        <v>5</v>
      </c>
      <c r="B264" s="21"/>
      <c r="C264" s="21"/>
      <c r="D264" s="21"/>
      <c r="E264" s="76">
        <v>8.5</v>
      </c>
      <c r="F264" s="70"/>
    </row>
    <row r="265" spans="1:6" ht="12" customHeight="1" hidden="1">
      <c r="A265" s="23" t="s">
        <v>6</v>
      </c>
      <c r="B265" s="21"/>
      <c r="C265" s="21"/>
      <c r="D265" s="21"/>
      <c r="E265" s="76"/>
      <c r="F265" s="70"/>
    </row>
    <row r="266" spans="1:6" ht="12" customHeight="1" hidden="1">
      <c r="A266" s="23" t="s">
        <v>7</v>
      </c>
      <c r="B266" s="21"/>
      <c r="C266" s="21"/>
      <c r="D266" s="21"/>
      <c r="E266" s="76"/>
      <c r="F266" s="70"/>
    </row>
    <row r="267" spans="1:6" ht="12" customHeight="1" hidden="1">
      <c r="A267" s="23" t="s">
        <v>8</v>
      </c>
      <c r="B267" s="21"/>
      <c r="C267" s="21"/>
      <c r="D267" s="21"/>
      <c r="E267" s="76"/>
      <c r="F267" s="70"/>
    </row>
    <row r="268" spans="1:6" ht="18" hidden="1">
      <c r="A268" s="84" t="s">
        <v>119</v>
      </c>
      <c r="B268" s="72">
        <f>B269+B275+B281+B287+B293</f>
        <v>1.5299999999999998</v>
      </c>
      <c r="C268" s="72">
        <f>C269+C275+C281+C287+C293</f>
        <v>1.5299999999999998</v>
      </c>
      <c r="D268" s="72">
        <f>D269+D275+D281+D287+D293</f>
        <v>1.83</v>
      </c>
      <c r="E268" s="81">
        <f>E269+E275+E281+E287+E293</f>
        <v>8.55</v>
      </c>
      <c r="F268" s="70"/>
    </row>
    <row r="269" spans="1:7" s="80" customFormat="1" ht="12" customHeight="1" hidden="1">
      <c r="A269" s="33" t="s">
        <v>120</v>
      </c>
      <c r="B269" s="4"/>
      <c r="C269" s="4"/>
      <c r="D269" s="4">
        <v>0.3</v>
      </c>
      <c r="E269" s="67">
        <v>0.9</v>
      </c>
      <c r="F269" s="70"/>
      <c r="G269"/>
    </row>
    <row r="270" spans="1:6" ht="12" customHeight="1" hidden="1">
      <c r="A270" s="23" t="s">
        <v>4</v>
      </c>
      <c r="B270" s="4"/>
      <c r="C270" s="4"/>
      <c r="D270" s="4"/>
      <c r="E270" s="67"/>
      <c r="F270" s="70"/>
    </row>
    <row r="271" spans="1:6" ht="12" customHeight="1" hidden="1">
      <c r="A271" s="23" t="s">
        <v>5</v>
      </c>
      <c r="B271" s="4"/>
      <c r="C271" s="4"/>
      <c r="D271" s="4">
        <v>0.3</v>
      </c>
      <c r="E271" s="67">
        <v>0.9</v>
      </c>
      <c r="F271" s="70" t="s">
        <v>121</v>
      </c>
    </row>
    <row r="272" spans="1:6" ht="12" customHeight="1" hidden="1">
      <c r="A272" s="23" t="s">
        <v>6</v>
      </c>
      <c r="B272"/>
      <c r="C272"/>
      <c r="D272"/>
      <c r="E272"/>
      <c r="F272" s="70"/>
    </row>
    <row r="273" spans="1:6" ht="12" customHeight="1" hidden="1">
      <c r="A273" s="23" t="s">
        <v>7</v>
      </c>
      <c r="B273" s="4"/>
      <c r="C273" s="4"/>
      <c r="D273" s="4"/>
      <c r="E273" s="67"/>
      <c r="F273" s="70"/>
    </row>
    <row r="274" spans="1:6" ht="12" customHeight="1" hidden="1">
      <c r="A274" s="23" t="s">
        <v>8</v>
      </c>
      <c r="B274" s="4"/>
      <c r="C274" s="4"/>
      <c r="D274" s="4"/>
      <c r="E274" s="67"/>
      <c r="F274" s="70"/>
    </row>
    <row r="275" spans="1:7" s="80" customFormat="1" ht="25.5" hidden="1">
      <c r="A275" s="33" t="s">
        <v>122</v>
      </c>
      <c r="B275" s="4">
        <v>0.1</v>
      </c>
      <c r="C275" s="4">
        <v>0.1</v>
      </c>
      <c r="D275" s="4">
        <v>0.1</v>
      </c>
      <c r="E275" s="67">
        <v>0.5</v>
      </c>
      <c r="F275" s="70"/>
      <c r="G275"/>
    </row>
    <row r="276" spans="1:6" ht="12" customHeight="1" hidden="1">
      <c r="A276" s="23" t="s">
        <v>4</v>
      </c>
      <c r="B276" s="4"/>
      <c r="C276" s="4"/>
      <c r="D276" s="4"/>
      <c r="E276" s="67"/>
      <c r="F276" s="70"/>
    </row>
    <row r="277" spans="1:6" ht="12" customHeight="1" hidden="1">
      <c r="A277" s="23" t="s">
        <v>5</v>
      </c>
      <c r="B277" s="4">
        <v>0.1</v>
      </c>
      <c r="C277" s="4">
        <v>0.1</v>
      </c>
      <c r="D277" s="4">
        <v>0.1</v>
      </c>
      <c r="E277" s="67">
        <v>0.5</v>
      </c>
      <c r="F277" s="70" t="s">
        <v>123</v>
      </c>
    </row>
    <row r="278" spans="1:6" ht="12" customHeight="1" hidden="1">
      <c r="A278" s="23" t="s">
        <v>6</v>
      </c>
      <c r="B278"/>
      <c r="C278"/>
      <c r="D278"/>
      <c r="E278"/>
      <c r="F278" s="70"/>
    </row>
    <row r="279" spans="1:6" ht="12" customHeight="1" hidden="1">
      <c r="A279" s="23" t="s">
        <v>7</v>
      </c>
      <c r="B279" s="4"/>
      <c r="C279" s="4"/>
      <c r="D279" s="4"/>
      <c r="E279" s="67"/>
      <c r="F279" s="70"/>
    </row>
    <row r="280" spans="1:6" ht="12" customHeight="1" hidden="1">
      <c r="A280" s="23" t="s">
        <v>8</v>
      </c>
      <c r="B280" s="4"/>
      <c r="C280" s="4"/>
      <c r="D280" s="4"/>
      <c r="E280" s="67"/>
      <c r="F280" s="70"/>
    </row>
    <row r="281" spans="1:7" s="80" customFormat="1" ht="12" customHeight="1" hidden="1">
      <c r="A281" s="33" t="s">
        <v>124</v>
      </c>
      <c r="B281" s="4">
        <v>0.1</v>
      </c>
      <c r="C281" s="4">
        <v>0.1</v>
      </c>
      <c r="D281" s="4">
        <v>0.1</v>
      </c>
      <c r="E281" s="67">
        <v>0.5</v>
      </c>
      <c r="F281" s="70" t="s">
        <v>125</v>
      </c>
      <c r="G281"/>
    </row>
    <row r="282" spans="1:6" ht="12" customHeight="1" hidden="1">
      <c r="A282" s="23" t="s">
        <v>4</v>
      </c>
      <c r="B282" s="4"/>
      <c r="C282" s="4"/>
      <c r="D282" s="4"/>
      <c r="E282" s="67"/>
      <c r="F282" s="70" t="s">
        <v>126</v>
      </c>
    </row>
    <row r="283" spans="1:6" ht="12" customHeight="1" hidden="1">
      <c r="A283" s="23" t="s">
        <v>5</v>
      </c>
      <c r="B283" s="4">
        <v>0.1</v>
      </c>
      <c r="C283" s="4">
        <v>0.1</v>
      </c>
      <c r="D283" s="4">
        <v>0.1</v>
      </c>
      <c r="E283" s="67">
        <v>0.5</v>
      </c>
      <c r="F283" s="70"/>
    </row>
    <row r="284" spans="1:6" ht="12" customHeight="1" hidden="1">
      <c r="A284" s="23" t="s">
        <v>6</v>
      </c>
      <c r="B284" s="4"/>
      <c r="C284" s="4"/>
      <c r="D284" s="4"/>
      <c r="E284" s="67"/>
      <c r="F284" s="70"/>
    </row>
    <row r="285" spans="1:6" ht="12" customHeight="1" hidden="1">
      <c r="A285" s="23" t="s">
        <v>7</v>
      </c>
      <c r="B285" s="4"/>
      <c r="C285" s="4"/>
      <c r="D285" s="4"/>
      <c r="E285" s="67"/>
      <c r="F285" s="70"/>
    </row>
    <row r="286" spans="1:6" ht="12" customHeight="1" hidden="1">
      <c r="A286" s="23" t="s">
        <v>8</v>
      </c>
      <c r="B286" s="4"/>
      <c r="C286" s="4"/>
      <c r="D286" s="4"/>
      <c r="E286" s="67"/>
      <c r="F286" s="70"/>
    </row>
    <row r="287" spans="1:7" s="80" customFormat="1" ht="12" customHeight="1" hidden="1">
      <c r="A287" s="33" t="s">
        <v>127</v>
      </c>
      <c r="B287" s="4">
        <v>0.7</v>
      </c>
      <c r="C287" s="4">
        <v>0.7</v>
      </c>
      <c r="D287" s="4">
        <v>0.7</v>
      </c>
      <c r="E287" s="67">
        <v>3.5</v>
      </c>
      <c r="F287" s="70" t="s">
        <v>128</v>
      </c>
      <c r="G287"/>
    </row>
    <row r="288" spans="1:6" ht="12" customHeight="1" hidden="1">
      <c r="A288" s="23" t="s">
        <v>4</v>
      </c>
      <c r="B288" s="4"/>
      <c r="C288" s="4"/>
      <c r="D288" s="4"/>
      <c r="E288" s="67"/>
      <c r="F288" s="70"/>
    </row>
    <row r="289" spans="1:6" ht="12" customHeight="1" hidden="1">
      <c r="A289" s="23" t="s">
        <v>5</v>
      </c>
      <c r="B289" s="4"/>
      <c r="C289" s="4"/>
      <c r="D289" s="4"/>
      <c r="E289" s="67"/>
      <c r="F289" s="70"/>
    </row>
    <row r="290" spans="1:6" ht="12" customHeight="1" hidden="1">
      <c r="A290" s="23" t="s">
        <v>6</v>
      </c>
      <c r="B290" s="4"/>
      <c r="C290" s="4"/>
      <c r="D290" s="4"/>
      <c r="E290" s="67"/>
      <c r="F290" s="70"/>
    </row>
    <row r="291" spans="1:6" ht="12" customHeight="1" hidden="1">
      <c r="A291" s="23" t="s">
        <v>7</v>
      </c>
      <c r="B291" s="4">
        <v>0.7</v>
      </c>
      <c r="C291" s="4">
        <v>0.7</v>
      </c>
      <c r="D291" s="4">
        <v>0.7</v>
      </c>
      <c r="E291" s="67">
        <v>3.5</v>
      </c>
      <c r="F291" s="70" t="s">
        <v>129</v>
      </c>
    </row>
    <row r="292" spans="1:6" ht="12" customHeight="1" hidden="1">
      <c r="A292" s="23" t="s">
        <v>8</v>
      </c>
      <c r="B292" s="4"/>
      <c r="C292" s="4"/>
      <c r="D292" s="4"/>
      <c r="E292" s="67"/>
      <c r="F292" s="70"/>
    </row>
    <row r="293" spans="1:7" s="80" customFormat="1" ht="25.5" hidden="1">
      <c r="A293" s="33" t="s">
        <v>130</v>
      </c>
      <c r="B293" s="4">
        <f>B295+B297</f>
        <v>0.63</v>
      </c>
      <c r="C293" s="4">
        <f>C295+C297</f>
        <v>0.63</v>
      </c>
      <c r="D293" s="4">
        <f>D295+D297</f>
        <v>0.63</v>
      </c>
      <c r="E293" s="67">
        <f>E295+E297</f>
        <v>3.15</v>
      </c>
      <c r="F293" s="70"/>
      <c r="G293"/>
    </row>
    <row r="294" spans="1:6" ht="12" customHeight="1" hidden="1">
      <c r="A294" s="23" t="s">
        <v>4</v>
      </c>
      <c r="B294" s="4"/>
      <c r="C294" s="4"/>
      <c r="D294" s="4"/>
      <c r="E294" s="67"/>
      <c r="F294" s="70"/>
    </row>
    <row r="295" spans="1:6" ht="12" customHeight="1" hidden="1">
      <c r="A295" s="23" t="s">
        <v>5</v>
      </c>
      <c r="B295" s="4">
        <v>0.43</v>
      </c>
      <c r="C295" s="4">
        <v>0.43</v>
      </c>
      <c r="D295" s="4">
        <v>0.43</v>
      </c>
      <c r="E295" s="67">
        <v>2.15</v>
      </c>
      <c r="F295" s="70" t="s">
        <v>131</v>
      </c>
    </row>
    <row r="296" spans="1:6" ht="12" customHeight="1" hidden="1">
      <c r="A296" s="23" t="s">
        <v>6</v>
      </c>
      <c r="B296" s="4"/>
      <c r="C296" s="4"/>
      <c r="D296" s="4"/>
      <c r="E296" s="67"/>
      <c r="F296" s="70" t="s">
        <v>132</v>
      </c>
    </row>
    <row r="297" spans="1:6" ht="12" customHeight="1" hidden="1">
      <c r="A297" s="23" t="s">
        <v>7</v>
      </c>
      <c r="B297" s="4">
        <v>0.2</v>
      </c>
      <c r="C297" s="4">
        <v>0.2</v>
      </c>
      <c r="D297" s="4">
        <v>0.2</v>
      </c>
      <c r="E297" s="67">
        <v>1</v>
      </c>
      <c r="F297" s="70" t="s">
        <v>133</v>
      </c>
    </row>
    <row r="298" spans="1:6" ht="12" customHeight="1" hidden="1">
      <c r="A298" s="23" t="s">
        <v>8</v>
      </c>
      <c r="B298" s="4"/>
      <c r="C298" s="4"/>
      <c r="D298" s="4"/>
      <c r="E298" s="67"/>
      <c r="F298" s="70"/>
    </row>
    <row r="299" spans="1:6" ht="18" hidden="1">
      <c r="A299" s="84" t="s">
        <v>134</v>
      </c>
      <c r="B299" s="72">
        <f>B300+B306+B312+B318+B324</f>
        <v>0.39</v>
      </c>
      <c r="C299" s="72">
        <f>C300+C306+C312+C318+C324</f>
        <v>0.59</v>
      </c>
      <c r="D299" s="72">
        <f>D300+D306+D312+D318+D324</f>
        <v>0.29000000000000004</v>
      </c>
      <c r="E299" s="81">
        <f>E300+E306+E312+E318+E324</f>
        <v>2.0500000000000003</v>
      </c>
      <c r="F299" s="70"/>
    </row>
    <row r="300" spans="1:7" s="80" customFormat="1" ht="12.75" hidden="1">
      <c r="A300" s="33" t="s">
        <v>120</v>
      </c>
      <c r="B300" s="4"/>
      <c r="C300" s="4">
        <v>0.3</v>
      </c>
      <c r="D300" s="4"/>
      <c r="E300" s="67">
        <v>0.3</v>
      </c>
      <c r="F300" s="70"/>
      <c r="G300"/>
    </row>
    <row r="301" spans="1:6" ht="12" customHeight="1" hidden="1">
      <c r="A301" s="23" t="s">
        <v>4</v>
      </c>
      <c r="B301" s="4"/>
      <c r="C301" s="4"/>
      <c r="D301" s="4"/>
      <c r="E301" s="67"/>
      <c r="F301" s="70"/>
    </row>
    <row r="302" spans="1:6" ht="12" customHeight="1" hidden="1">
      <c r="A302" s="23" t="s">
        <v>5</v>
      </c>
      <c r="B302" s="4"/>
      <c r="C302" s="4">
        <v>0.3</v>
      </c>
      <c r="D302" s="4"/>
      <c r="E302" s="67">
        <v>0.3</v>
      </c>
      <c r="F302" s="70"/>
    </row>
    <row r="303" spans="1:6" ht="12" customHeight="1" hidden="1">
      <c r="A303" s="23" t="s">
        <v>6</v>
      </c>
      <c r="B303" s="4"/>
      <c r="C303"/>
      <c r="D303"/>
      <c r="E303"/>
      <c r="F303" s="70"/>
    </row>
    <row r="304" spans="1:6" ht="12" customHeight="1" hidden="1">
      <c r="A304" s="23" t="s">
        <v>7</v>
      </c>
      <c r="B304" s="4"/>
      <c r="C304" s="4"/>
      <c r="D304" s="4"/>
      <c r="E304" s="67"/>
      <c r="F304" s="70"/>
    </row>
    <row r="305" spans="1:6" ht="12" customHeight="1" hidden="1">
      <c r="A305" s="23" t="s">
        <v>8</v>
      </c>
      <c r="B305" s="4"/>
      <c r="C305" s="4"/>
      <c r="D305" s="4"/>
      <c r="E305" s="67"/>
      <c r="F305" s="70"/>
    </row>
    <row r="306" spans="1:7" s="80" customFormat="1" ht="25.5" hidden="1">
      <c r="A306" s="33" t="s">
        <v>135</v>
      </c>
      <c r="B306" s="4">
        <f>B308+B310</f>
        <v>0.17</v>
      </c>
      <c r="C306" s="4">
        <f>C308+C310</f>
        <v>0.17</v>
      </c>
      <c r="D306" s="4">
        <f>D308+D310</f>
        <v>0.17</v>
      </c>
      <c r="E306" s="67">
        <f>E308+E310</f>
        <v>0.85</v>
      </c>
      <c r="F306" s="70"/>
      <c r="G306"/>
    </row>
    <row r="307" spans="1:6" ht="12" customHeight="1" hidden="1">
      <c r="A307" s="23" t="s">
        <v>4</v>
      </c>
      <c r="B307" s="4"/>
      <c r="C307" s="4"/>
      <c r="D307" s="4"/>
      <c r="E307" s="67"/>
      <c r="F307" s="70"/>
    </row>
    <row r="308" spans="1:6" ht="12" customHeight="1" hidden="1">
      <c r="A308" s="23" t="s">
        <v>5</v>
      </c>
      <c r="B308" s="4">
        <v>0.03</v>
      </c>
      <c r="C308" s="4">
        <v>0.03</v>
      </c>
      <c r="D308" s="4">
        <v>0.03</v>
      </c>
      <c r="E308" s="67">
        <v>0.15</v>
      </c>
      <c r="F308" s="70" t="s">
        <v>136</v>
      </c>
    </row>
    <row r="309" spans="1:6" ht="12" customHeight="1" hidden="1">
      <c r="A309" s="23" t="s">
        <v>6</v>
      </c>
      <c r="B309" s="82"/>
      <c r="C309" s="82"/>
      <c r="D309" s="82"/>
      <c r="E309" s="83"/>
      <c r="F309" s="70"/>
    </row>
    <row r="310" spans="1:6" ht="12" customHeight="1" hidden="1">
      <c r="A310" s="23" t="s">
        <v>7</v>
      </c>
      <c r="B310" s="4">
        <v>0.14</v>
      </c>
      <c r="C310" s="4">
        <v>0.14</v>
      </c>
      <c r="D310" s="4">
        <v>0.14</v>
      </c>
      <c r="E310" s="67">
        <v>0.7</v>
      </c>
      <c r="F310" s="70" t="s">
        <v>137</v>
      </c>
    </row>
    <row r="311" spans="1:6" ht="12" customHeight="1" hidden="1">
      <c r="A311" s="23" t="s">
        <v>8</v>
      </c>
      <c r="B311" s="4"/>
      <c r="C311" s="4"/>
      <c r="D311" s="4"/>
      <c r="E311" s="67"/>
      <c r="F311" s="70"/>
    </row>
    <row r="312" spans="1:6" ht="25.5" hidden="1">
      <c r="A312" s="33" t="s">
        <v>138</v>
      </c>
      <c r="B312" s="4">
        <f>B314+B316</f>
        <v>0.12</v>
      </c>
      <c r="C312" s="4">
        <f>C314+C316</f>
        <v>0.12</v>
      </c>
      <c r="D312" s="4">
        <f>D314+D316</f>
        <v>0.12</v>
      </c>
      <c r="E312" s="67">
        <f>E314+E316</f>
        <v>0.6000000000000001</v>
      </c>
      <c r="F312" s="70"/>
    </row>
    <row r="313" spans="1:6" ht="12" customHeight="1" hidden="1">
      <c r="A313" s="23" t="s">
        <v>4</v>
      </c>
      <c r="B313" s="4"/>
      <c r="C313" s="4"/>
      <c r="D313" s="4"/>
      <c r="E313" s="67"/>
      <c r="F313" s="70"/>
    </row>
    <row r="314" spans="1:6" ht="12" customHeight="1" hidden="1">
      <c r="A314" s="23" t="s">
        <v>5</v>
      </c>
      <c r="B314" s="4">
        <v>0.08</v>
      </c>
      <c r="C314" s="4">
        <v>0.08</v>
      </c>
      <c r="D314" s="4">
        <v>0.08</v>
      </c>
      <c r="E314" s="67">
        <v>0.4</v>
      </c>
      <c r="F314" s="70" t="s">
        <v>139</v>
      </c>
    </row>
    <row r="315" spans="1:6" ht="12" customHeight="1" hidden="1">
      <c r="A315" s="23" t="s">
        <v>6</v>
      </c>
      <c r="B315" s="4"/>
      <c r="C315" s="4"/>
      <c r="D315" s="4"/>
      <c r="E315" s="67"/>
      <c r="F315" s="70"/>
    </row>
    <row r="316" spans="1:6" ht="12" customHeight="1" hidden="1">
      <c r="A316" s="23" t="s">
        <v>7</v>
      </c>
      <c r="B316" s="4">
        <v>0.04</v>
      </c>
      <c r="C316" s="4">
        <v>0.04</v>
      </c>
      <c r="D316" s="4">
        <v>0.04</v>
      </c>
      <c r="E316" s="67">
        <v>0.2</v>
      </c>
      <c r="F316" s="70" t="s">
        <v>133</v>
      </c>
    </row>
    <row r="317" spans="1:7" s="80" customFormat="1" ht="12" customHeight="1" hidden="1">
      <c r="A317" s="23" t="s">
        <v>8</v>
      </c>
      <c r="B317" s="4"/>
      <c r="C317" s="4"/>
      <c r="D317" s="4"/>
      <c r="E317" s="67"/>
      <c r="F317" s="70"/>
      <c r="G317"/>
    </row>
    <row r="318" spans="1:6" ht="12" customHeight="1" hidden="1">
      <c r="A318" s="33" t="s">
        <v>124</v>
      </c>
      <c r="B318" s="4">
        <v>0.1</v>
      </c>
      <c r="C318" s="4"/>
      <c r="D318" s="4"/>
      <c r="E318" s="67">
        <v>0.1</v>
      </c>
      <c r="F318" s="70" t="s">
        <v>140</v>
      </c>
    </row>
    <row r="319" spans="1:6" ht="12" customHeight="1" hidden="1">
      <c r="A319" s="23" t="s">
        <v>4</v>
      </c>
      <c r="B319" s="4"/>
      <c r="C319" s="4"/>
      <c r="D319" s="4"/>
      <c r="E319" s="67"/>
      <c r="F319" s="70"/>
    </row>
    <row r="320" spans="1:6" ht="12" customHeight="1" hidden="1">
      <c r="A320" s="23" t="s">
        <v>5</v>
      </c>
      <c r="B320" s="4">
        <v>0.1</v>
      </c>
      <c r="C320" s="4"/>
      <c r="D320" s="4"/>
      <c r="E320" s="67">
        <v>0.1</v>
      </c>
      <c r="F320" s="70"/>
    </row>
    <row r="321" spans="1:6" ht="12" customHeight="1" hidden="1">
      <c r="A321" s="23" t="s">
        <v>6</v>
      </c>
      <c r="B321" s="4"/>
      <c r="C321" s="4"/>
      <c r="D321" s="4"/>
      <c r="E321" s="67"/>
      <c r="F321" s="70"/>
    </row>
    <row r="322" spans="1:6" ht="12" customHeight="1" hidden="1">
      <c r="A322" s="23" t="s">
        <v>7</v>
      </c>
      <c r="B322" s="4"/>
      <c r="C322" s="4"/>
      <c r="D322" s="4"/>
      <c r="E322" s="67"/>
      <c r="F322" s="70"/>
    </row>
    <row r="323" spans="1:7" s="80" customFormat="1" ht="12" customHeight="1" hidden="1">
      <c r="A323" s="23" t="s">
        <v>8</v>
      </c>
      <c r="B323" s="4"/>
      <c r="C323" s="4"/>
      <c r="D323" s="4"/>
      <c r="E323" s="67"/>
      <c r="F323" s="70"/>
      <c r="G323"/>
    </row>
    <row r="324" spans="1:6" ht="12" customHeight="1" hidden="1">
      <c r="A324" s="33" t="s">
        <v>141</v>
      </c>
      <c r="B324" s="4"/>
      <c r="C324" s="4"/>
      <c r="D324" s="4"/>
      <c r="E324" s="67">
        <v>0.2</v>
      </c>
      <c r="F324" s="70" t="s">
        <v>142</v>
      </c>
    </row>
    <row r="325" spans="1:6" ht="12" customHeight="1" hidden="1">
      <c r="A325" s="23" t="s">
        <v>4</v>
      </c>
      <c r="B325" s="4"/>
      <c r="C325" s="4"/>
      <c r="D325" s="4"/>
      <c r="E325" s="67"/>
      <c r="F325" s="70"/>
    </row>
    <row r="326" spans="1:6" ht="12" customHeight="1" hidden="1">
      <c r="A326" s="23" t="s">
        <v>5</v>
      </c>
      <c r="B326" s="4"/>
      <c r="C326" s="4"/>
      <c r="D326" s="4"/>
      <c r="E326" s="67">
        <v>0.2</v>
      </c>
      <c r="F326" s="70"/>
    </row>
    <row r="327" spans="1:6" ht="12" customHeight="1" hidden="1">
      <c r="A327" s="23" t="s">
        <v>6</v>
      </c>
      <c r="B327" s="4"/>
      <c r="C327" s="4"/>
      <c r="D327" s="4"/>
      <c r="E327" s="67"/>
      <c r="F327" s="70"/>
    </row>
    <row r="328" spans="1:6" ht="12" customHeight="1" hidden="1">
      <c r="A328" s="23" t="s">
        <v>7</v>
      </c>
      <c r="B328" s="4"/>
      <c r="C328" s="4"/>
      <c r="D328" s="4"/>
      <c r="E328" s="67"/>
      <c r="F328" s="70"/>
    </row>
    <row r="329" spans="1:6" ht="12" customHeight="1" hidden="1">
      <c r="A329" s="23" t="s">
        <v>8</v>
      </c>
      <c r="B329" s="4"/>
      <c r="C329" s="4"/>
      <c r="D329" s="4"/>
      <c r="E329" s="67"/>
      <c r="F329" s="70"/>
    </row>
    <row r="330" spans="1:7" s="80" customFormat="1" ht="18" hidden="1">
      <c r="A330" s="84" t="s">
        <v>143</v>
      </c>
      <c r="B330" s="72">
        <f>B331+B337+B343+B349</f>
        <v>0.29000000000000004</v>
      </c>
      <c r="C330" s="72">
        <f>C331+C337+C343+C349</f>
        <v>0.69</v>
      </c>
      <c r="D330" s="72">
        <f>D331+D337+D343+D349</f>
        <v>0.29000000000000004</v>
      </c>
      <c r="E330" s="81">
        <f>E331+E337+E343+E349</f>
        <v>1.85</v>
      </c>
      <c r="F330" s="70"/>
      <c r="G330"/>
    </row>
    <row r="331" spans="1:6" ht="12" customHeight="1" hidden="1">
      <c r="A331" s="33" t="s">
        <v>120</v>
      </c>
      <c r="B331" s="4"/>
      <c r="C331" s="4">
        <v>0.3</v>
      </c>
      <c r="D331" s="4"/>
      <c r="E331" s="67">
        <v>0.3</v>
      </c>
      <c r="F331" s="70"/>
    </row>
    <row r="332" spans="1:6" ht="12" customHeight="1" hidden="1">
      <c r="A332" s="23" t="s">
        <v>4</v>
      </c>
      <c r="B332" s="4"/>
      <c r="C332" s="4"/>
      <c r="D332" s="4"/>
      <c r="E332" s="67"/>
      <c r="F332" s="70"/>
    </row>
    <row r="333" spans="1:6" ht="12" customHeight="1" hidden="1">
      <c r="A333" s="23" t="s">
        <v>5</v>
      </c>
      <c r="B333" s="4"/>
      <c r="C333" s="4">
        <v>0.3</v>
      </c>
      <c r="D333" s="4"/>
      <c r="E333" s="67">
        <v>0.3</v>
      </c>
      <c r="F333" s="70"/>
    </row>
    <row r="334" spans="1:6" ht="12" customHeight="1" hidden="1">
      <c r="A334" s="23" t="s">
        <v>6</v>
      </c>
      <c r="B334" s="4"/>
      <c r="C334"/>
      <c r="D334"/>
      <c r="E334"/>
      <c r="F334" s="70"/>
    </row>
    <row r="335" spans="1:6" ht="12" customHeight="1" hidden="1">
      <c r="A335" s="23" t="s">
        <v>7</v>
      </c>
      <c r="B335" s="4"/>
      <c r="C335" s="4"/>
      <c r="D335" s="4"/>
      <c r="E335" s="67"/>
      <c r="F335" s="70"/>
    </row>
    <row r="336" spans="1:7" s="80" customFormat="1" ht="12.75" hidden="1">
      <c r="A336" s="23" t="s">
        <v>8</v>
      </c>
      <c r="B336" s="4"/>
      <c r="C336" s="4"/>
      <c r="D336" s="4"/>
      <c r="E336" s="67"/>
      <c r="F336" s="70"/>
      <c r="G336"/>
    </row>
    <row r="337" spans="1:6" ht="25.5" hidden="1">
      <c r="A337" s="33" t="s">
        <v>122</v>
      </c>
      <c r="B337" s="4">
        <f>B339+B341</f>
        <v>0.19</v>
      </c>
      <c r="C337" s="4">
        <f>C339+C341</f>
        <v>0.19</v>
      </c>
      <c r="D337" s="4">
        <f>D339+D341</f>
        <v>0.19</v>
      </c>
      <c r="E337" s="67">
        <f>E339+E341</f>
        <v>0.95</v>
      </c>
      <c r="F337" s="70"/>
    </row>
    <row r="338" spans="1:6" ht="12" customHeight="1" hidden="1">
      <c r="A338" s="23" t="s">
        <v>4</v>
      </c>
      <c r="B338" s="4"/>
      <c r="C338" s="4"/>
      <c r="D338" s="4"/>
      <c r="E338" s="67"/>
      <c r="F338" s="70"/>
    </row>
    <row r="339" spans="1:6" ht="12" customHeight="1" hidden="1">
      <c r="A339" s="23" t="s">
        <v>5</v>
      </c>
      <c r="B339" s="4">
        <v>0.06</v>
      </c>
      <c r="C339" s="4">
        <v>0.06</v>
      </c>
      <c r="D339" s="4">
        <v>0.06</v>
      </c>
      <c r="E339" s="67">
        <v>0.3</v>
      </c>
      <c r="F339" s="70" t="s">
        <v>144</v>
      </c>
    </row>
    <row r="340" spans="1:6" ht="12" customHeight="1" hidden="1">
      <c r="A340" s="23" t="s">
        <v>6</v>
      </c>
      <c r="B340"/>
      <c r="C340"/>
      <c r="D340"/>
      <c r="E340"/>
      <c r="F340" s="70"/>
    </row>
    <row r="341" spans="1:6" ht="12" customHeight="1" hidden="1">
      <c r="A341" s="23" t="s">
        <v>7</v>
      </c>
      <c r="B341" s="4">
        <v>0.13</v>
      </c>
      <c r="C341" s="4">
        <v>0.13</v>
      </c>
      <c r="D341" s="4">
        <v>0.13</v>
      </c>
      <c r="E341" s="67">
        <v>0.65</v>
      </c>
      <c r="F341" s="70" t="s">
        <v>137</v>
      </c>
    </row>
    <row r="342" spans="1:7" s="80" customFormat="1" ht="12.75" hidden="1">
      <c r="A342" s="23" t="s">
        <v>8</v>
      </c>
      <c r="B342" s="4"/>
      <c r="C342" s="4"/>
      <c r="D342" s="4"/>
      <c r="E342" s="67"/>
      <c r="F342" s="70"/>
      <c r="G342"/>
    </row>
    <row r="343" spans="1:6" ht="25.5" hidden="1">
      <c r="A343" s="33" t="s">
        <v>138</v>
      </c>
      <c r="B343" s="4">
        <f>B345+B347</f>
        <v>0.1</v>
      </c>
      <c r="C343" s="4">
        <f>C345+C347</f>
        <v>0.1</v>
      </c>
      <c r="D343" s="4">
        <f>D345+D347</f>
        <v>0.1</v>
      </c>
      <c r="E343" s="67">
        <f>E345+E347</f>
        <v>0.5</v>
      </c>
      <c r="F343" s="70"/>
    </row>
    <row r="344" spans="1:6" ht="12" customHeight="1" hidden="1">
      <c r="A344" s="23" t="s">
        <v>4</v>
      </c>
      <c r="B344" s="4"/>
      <c r="C344" s="4"/>
      <c r="D344" s="4"/>
      <c r="E344" s="67"/>
      <c r="F344" s="70"/>
    </row>
    <row r="345" spans="1:6" ht="12" customHeight="1" hidden="1">
      <c r="A345" s="23" t="s">
        <v>5</v>
      </c>
      <c r="B345" s="4">
        <v>0.05</v>
      </c>
      <c r="C345" s="4">
        <v>0.05</v>
      </c>
      <c r="D345" s="4">
        <v>0.05</v>
      </c>
      <c r="E345" s="67">
        <v>0.25</v>
      </c>
      <c r="F345" s="70" t="s">
        <v>145</v>
      </c>
    </row>
    <row r="346" spans="1:6" ht="12" customHeight="1" hidden="1">
      <c r="A346" s="23" t="s">
        <v>6</v>
      </c>
      <c r="B346" s="4"/>
      <c r="C346" s="4"/>
      <c r="D346" s="4"/>
      <c r="E346" s="67"/>
      <c r="F346" s="70"/>
    </row>
    <row r="347" spans="1:7" s="80" customFormat="1" ht="12" customHeight="1" hidden="1">
      <c r="A347" s="23" t="s">
        <v>7</v>
      </c>
      <c r="B347" s="4">
        <v>0.05</v>
      </c>
      <c r="C347" s="4">
        <v>0.05</v>
      </c>
      <c r="D347" s="4">
        <v>0.05</v>
      </c>
      <c r="E347" s="67">
        <v>0.25</v>
      </c>
      <c r="F347" s="70" t="s">
        <v>133</v>
      </c>
      <c r="G347"/>
    </row>
    <row r="348" spans="1:6" ht="12" customHeight="1" hidden="1">
      <c r="A348" s="23" t="s">
        <v>8</v>
      </c>
      <c r="B348" s="4"/>
      <c r="C348" s="4"/>
      <c r="D348" s="4"/>
      <c r="E348" s="67"/>
      <c r="F348" s="70"/>
    </row>
    <row r="349" spans="1:6" ht="12" customHeight="1" hidden="1">
      <c r="A349" s="33" t="s">
        <v>124</v>
      </c>
      <c r="B349" s="4"/>
      <c r="C349" s="4">
        <v>0.1</v>
      </c>
      <c r="D349" s="4"/>
      <c r="E349" s="67">
        <v>0.1</v>
      </c>
      <c r="F349" s="70"/>
    </row>
    <row r="350" spans="1:6" ht="12" customHeight="1" hidden="1">
      <c r="A350" s="23" t="s">
        <v>4</v>
      </c>
      <c r="B350" s="4"/>
      <c r="C350" s="4"/>
      <c r="D350" s="4"/>
      <c r="E350" s="67"/>
      <c r="F350" s="70"/>
    </row>
    <row r="351" spans="1:6" ht="12" customHeight="1" hidden="1">
      <c r="A351" s="23" t="s">
        <v>5</v>
      </c>
      <c r="B351" s="4"/>
      <c r="C351" s="4">
        <v>0.1</v>
      </c>
      <c r="D351" s="4"/>
      <c r="E351" s="67">
        <v>0.1</v>
      </c>
      <c r="F351" s="70" t="s">
        <v>146</v>
      </c>
    </row>
    <row r="352" spans="1:6" ht="12" customHeight="1" hidden="1">
      <c r="A352" s="23" t="s">
        <v>6</v>
      </c>
      <c r="B352" s="4"/>
      <c r="C352" s="4"/>
      <c r="D352" s="4"/>
      <c r="E352" s="67"/>
      <c r="F352" s="70"/>
    </row>
    <row r="353" spans="1:6" ht="12" customHeight="1" hidden="1">
      <c r="A353" s="23" t="s">
        <v>7</v>
      </c>
      <c r="B353" s="4"/>
      <c r="C353" s="4"/>
      <c r="D353" s="4"/>
      <c r="E353" s="67"/>
      <c r="F353" s="70"/>
    </row>
    <row r="354" spans="1:7" s="80" customFormat="1" ht="12" customHeight="1" hidden="1">
      <c r="A354" s="23" t="s">
        <v>8</v>
      </c>
      <c r="B354" s="4"/>
      <c r="C354" s="4"/>
      <c r="D354" s="4"/>
      <c r="E354" s="67"/>
      <c r="F354" s="70"/>
      <c r="G354"/>
    </row>
    <row r="355" spans="1:6" ht="18" hidden="1">
      <c r="A355" s="84" t="s">
        <v>147</v>
      </c>
      <c r="B355" s="72">
        <f>B356+B362+B368+B374</f>
        <v>0.5</v>
      </c>
      <c r="C355" s="72">
        <f>C356+C362+C368+C374</f>
        <v>0.7000000000000001</v>
      </c>
      <c r="D355" s="72">
        <f>D356+D362+D368+D374</f>
        <v>0.4</v>
      </c>
      <c r="E355" s="81">
        <f>E356+E362+E368+E374</f>
        <v>2.4000000000000004</v>
      </c>
      <c r="F355" s="70"/>
    </row>
    <row r="356" spans="1:6" ht="12" customHeight="1" hidden="1">
      <c r="A356" s="33" t="s">
        <v>120</v>
      </c>
      <c r="B356" s="4"/>
      <c r="C356" s="4">
        <v>0.3</v>
      </c>
      <c r="D356" s="4"/>
      <c r="E356" s="67">
        <v>0.3</v>
      </c>
      <c r="F356" s="70"/>
    </row>
    <row r="357" spans="1:6" ht="12" customHeight="1" hidden="1">
      <c r="A357" s="23" t="s">
        <v>4</v>
      </c>
      <c r="B357" s="4"/>
      <c r="C357" s="4"/>
      <c r="D357" s="4"/>
      <c r="E357" s="67"/>
      <c r="F357" s="70"/>
    </row>
    <row r="358" spans="1:6" ht="12" customHeight="1" hidden="1">
      <c r="A358" s="23" t="s">
        <v>5</v>
      </c>
      <c r="B358" s="4"/>
      <c r="C358" s="4">
        <v>0.3</v>
      </c>
      <c r="D358" s="4"/>
      <c r="E358" s="67">
        <v>0.3</v>
      </c>
      <c r="F358" s="70"/>
    </row>
    <row r="359" spans="1:6" ht="12" customHeight="1" hidden="1">
      <c r="A359" s="23" t="s">
        <v>6</v>
      </c>
      <c r="B359" s="4"/>
      <c r="C359"/>
      <c r="D359"/>
      <c r="E359"/>
      <c r="F359" s="70"/>
    </row>
    <row r="360" spans="1:7" s="80" customFormat="1" ht="12.75" hidden="1">
      <c r="A360" s="23" t="s">
        <v>7</v>
      </c>
      <c r="B360" s="4"/>
      <c r="C360" s="4"/>
      <c r="D360" s="4"/>
      <c r="E360" s="67"/>
      <c r="F360" s="70"/>
      <c r="G360"/>
    </row>
    <row r="361" spans="1:6" ht="12" customHeight="1" hidden="1">
      <c r="A361" s="23" t="s">
        <v>8</v>
      </c>
      <c r="B361" s="4"/>
      <c r="C361" s="4"/>
      <c r="D361" s="4"/>
      <c r="E361" s="67"/>
      <c r="F361" s="70"/>
    </row>
    <row r="362" spans="1:6" ht="25.5" hidden="1">
      <c r="A362" s="33" t="s">
        <v>135</v>
      </c>
      <c r="B362" s="4">
        <f>B364+B366</f>
        <v>0.24000000000000002</v>
      </c>
      <c r="C362" s="4">
        <f>C364+C366</f>
        <v>0.24000000000000002</v>
      </c>
      <c r="D362" s="4">
        <f>D364+D366</f>
        <v>0.24000000000000002</v>
      </c>
      <c r="E362" s="67">
        <f>E364+E366</f>
        <v>1.2</v>
      </c>
      <c r="F362" s="70"/>
    </row>
    <row r="363" spans="1:6" ht="12" customHeight="1" hidden="1">
      <c r="A363" s="23" t="s">
        <v>4</v>
      </c>
      <c r="B363" s="4"/>
      <c r="C363" s="4"/>
      <c r="D363" s="4"/>
      <c r="E363" s="67"/>
      <c r="F363" s="70"/>
    </row>
    <row r="364" spans="1:6" ht="12" customHeight="1" hidden="1">
      <c r="A364" s="23" t="s">
        <v>5</v>
      </c>
      <c r="B364" s="4">
        <v>0.04</v>
      </c>
      <c r="C364" s="4">
        <v>0.04</v>
      </c>
      <c r="D364" s="4">
        <v>0.04</v>
      </c>
      <c r="E364" s="67">
        <v>0.2</v>
      </c>
      <c r="F364" s="70" t="s">
        <v>148</v>
      </c>
    </row>
    <row r="365" spans="1:6" ht="12" customHeight="1" hidden="1">
      <c r="A365" s="23" t="s">
        <v>6</v>
      </c>
      <c r="B365"/>
      <c r="C365"/>
      <c r="D365"/>
      <c r="E365"/>
      <c r="F365" s="70"/>
    </row>
    <row r="366" spans="1:7" s="80" customFormat="1" ht="12" customHeight="1" hidden="1">
      <c r="A366" s="23" t="s">
        <v>7</v>
      </c>
      <c r="B366" s="4">
        <v>0.2</v>
      </c>
      <c r="C366" s="4">
        <v>0.2</v>
      </c>
      <c r="D366" s="4">
        <v>0.2</v>
      </c>
      <c r="E366" s="67">
        <v>1</v>
      </c>
      <c r="F366" s="70" t="s">
        <v>137</v>
      </c>
      <c r="G366"/>
    </row>
    <row r="367" spans="1:6" ht="12" customHeight="1" hidden="1">
      <c r="A367" s="23" t="s">
        <v>8</v>
      </c>
      <c r="B367" s="4"/>
      <c r="C367" s="4"/>
      <c r="D367" s="4"/>
      <c r="E367" s="67"/>
      <c r="F367" s="70"/>
    </row>
    <row r="368" spans="1:6" ht="12" customHeight="1" hidden="1">
      <c r="A368" s="33" t="s">
        <v>124</v>
      </c>
      <c r="B368" s="4">
        <v>0.1</v>
      </c>
      <c r="C368" s="4"/>
      <c r="D368" s="4"/>
      <c r="E368" s="67">
        <v>0.1</v>
      </c>
      <c r="F368" s="70" t="s">
        <v>149</v>
      </c>
    </row>
    <row r="369" spans="1:6" ht="12" customHeight="1" hidden="1">
      <c r="A369" s="23" t="s">
        <v>4</v>
      </c>
      <c r="B369" s="4"/>
      <c r="C369" s="4"/>
      <c r="D369" s="4"/>
      <c r="E369" s="67"/>
      <c r="F369" s="70"/>
    </row>
    <row r="370" spans="1:6" ht="12" customHeight="1" hidden="1">
      <c r="A370" s="23" t="s">
        <v>5</v>
      </c>
      <c r="B370" s="4">
        <v>0.1</v>
      </c>
      <c r="C370" s="4"/>
      <c r="D370" s="4"/>
      <c r="E370" s="67">
        <v>0.1</v>
      </c>
      <c r="F370" s="70"/>
    </row>
    <row r="371" spans="1:7" s="80" customFormat="1" ht="12.75" hidden="1">
      <c r="A371" s="23" t="s">
        <v>6</v>
      </c>
      <c r="B371" s="4"/>
      <c r="C371" s="4"/>
      <c r="D371" s="4"/>
      <c r="E371" s="67"/>
      <c r="F371" s="70"/>
      <c r="G371"/>
    </row>
    <row r="372" spans="1:6" ht="12" customHeight="1" hidden="1">
      <c r="A372" s="23" t="s">
        <v>7</v>
      </c>
      <c r="B372" s="4"/>
      <c r="C372" s="4"/>
      <c r="D372" s="4"/>
      <c r="E372" s="67"/>
      <c r="F372" s="70"/>
    </row>
    <row r="373" spans="1:6" ht="12" customHeight="1" hidden="1">
      <c r="A373" s="23" t="s">
        <v>8</v>
      </c>
      <c r="B373" s="4"/>
      <c r="C373" s="4"/>
      <c r="D373" s="4"/>
      <c r="E373" s="67"/>
      <c r="F373" s="70"/>
    </row>
    <row r="374" spans="1:6" ht="25.5" hidden="1">
      <c r="A374" s="33" t="s">
        <v>138</v>
      </c>
      <c r="B374" s="4">
        <f>B376+B378</f>
        <v>0.16</v>
      </c>
      <c r="C374" s="4">
        <f>C376+C378</f>
        <v>0.16</v>
      </c>
      <c r="D374" s="4">
        <f>D376+D378</f>
        <v>0.16</v>
      </c>
      <c r="E374" s="67">
        <f>E376+E378</f>
        <v>0.8</v>
      </c>
      <c r="F374" s="70"/>
    </row>
    <row r="375" spans="1:6" ht="12" customHeight="1" hidden="1">
      <c r="A375" s="23" t="s">
        <v>4</v>
      </c>
      <c r="B375" s="4"/>
      <c r="C375" s="4"/>
      <c r="D375" s="4"/>
      <c r="E375" s="67"/>
      <c r="F375" s="70"/>
    </row>
    <row r="376" spans="1:6" ht="12" customHeight="1" hidden="1">
      <c r="A376" s="23" t="s">
        <v>5</v>
      </c>
      <c r="B376" s="4">
        <v>0.12</v>
      </c>
      <c r="C376" s="4">
        <v>0.12</v>
      </c>
      <c r="D376" s="4">
        <v>0.12</v>
      </c>
      <c r="E376" s="67">
        <v>0.6</v>
      </c>
      <c r="F376" s="70" t="s">
        <v>150</v>
      </c>
    </row>
    <row r="377" spans="1:6" ht="12" customHeight="1" hidden="1">
      <c r="A377" s="23" t="s">
        <v>6</v>
      </c>
      <c r="B377" s="4"/>
      <c r="C377" s="4"/>
      <c r="D377" s="4"/>
      <c r="E377" s="67"/>
      <c r="F377" s="70"/>
    </row>
    <row r="378" spans="1:7" s="80" customFormat="1" ht="12" customHeight="1" hidden="1">
      <c r="A378" s="23" t="s">
        <v>7</v>
      </c>
      <c r="B378" s="4">
        <v>0.04</v>
      </c>
      <c r="C378" s="4">
        <v>0.04</v>
      </c>
      <c r="D378" s="4">
        <v>0.04</v>
      </c>
      <c r="E378" s="67">
        <v>0.2</v>
      </c>
      <c r="F378" s="70" t="s">
        <v>133</v>
      </c>
      <c r="G378"/>
    </row>
    <row r="379" spans="1:6" ht="12" customHeight="1" hidden="1">
      <c r="A379" s="23" t="s">
        <v>8</v>
      </c>
      <c r="B379" s="4"/>
      <c r="C379" s="4"/>
      <c r="D379" s="4"/>
      <c r="E379" s="67"/>
      <c r="F379" s="70"/>
    </row>
    <row r="380" spans="1:6" ht="18" hidden="1">
      <c r="A380" s="84" t="s">
        <v>151</v>
      </c>
      <c r="B380" s="72">
        <f>B381+B387+B393</f>
        <v>0.14500000000000002</v>
      </c>
      <c r="C380" s="72">
        <f>C381+C387+C393</f>
        <v>0.14500000000000002</v>
      </c>
      <c r="D380" s="72">
        <f>D381+D387+D393</f>
        <v>0.14500000000000002</v>
      </c>
      <c r="E380" s="81">
        <f>E381+E387+E393</f>
        <v>0.725</v>
      </c>
      <c r="F380" s="70"/>
    </row>
    <row r="381" spans="1:6" ht="12" customHeight="1" hidden="1">
      <c r="A381" s="33" t="s">
        <v>120</v>
      </c>
      <c r="B381" s="4"/>
      <c r="C381" s="4"/>
      <c r="D381" s="4"/>
      <c r="E381" s="67"/>
      <c r="F381" s="70"/>
    </row>
    <row r="382" spans="1:6" ht="12.75" hidden="1">
      <c r="A382" s="23" t="s">
        <v>4</v>
      </c>
      <c r="B382" s="82"/>
      <c r="C382" s="82"/>
      <c r="D382" s="82"/>
      <c r="E382" s="83"/>
      <c r="F382" s="70"/>
    </row>
    <row r="383" spans="1:6" ht="12" customHeight="1" hidden="1">
      <c r="A383" s="23" t="s">
        <v>5</v>
      </c>
      <c r="B383" s="82"/>
      <c r="C383" s="82"/>
      <c r="D383" s="82"/>
      <c r="E383" s="83"/>
      <c r="F383" s="70"/>
    </row>
    <row r="384" spans="1:7" s="80" customFormat="1" ht="12.75" hidden="1">
      <c r="A384" s="23" t="s">
        <v>6</v>
      </c>
      <c r="B384" s="4"/>
      <c r="C384" s="4"/>
      <c r="D384" s="4"/>
      <c r="E384" s="67"/>
      <c r="F384" s="70"/>
      <c r="G384"/>
    </row>
    <row r="385" spans="1:6" ht="12" customHeight="1" hidden="1">
      <c r="A385" s="23" t="s">
        <v>7</v>
      </c>
      <c r="B385" s="4"/>
      <c r="C385" s="4"/>
      <c r="D385" s="4"/>
      <c r="E385" s="67"/>
      <c r="F385" s="70"/>
    </row>
    <row r="386" spans="1:6" ht="12" customHeight="1" hidden="1">
      <c r="A386" s="23" t="s">
        <v>8</v>
      </c>
      <c r="B386" s="4"/>
      <c r="C386" s="4"/>
      <c r="D386" s="4"/>
      <c r="E386" s="67"/>
      <c r="F386" s="70"/>
    </row>
    <row r="387" spans="1:6" ht="25.5" hidden="1">
      <c r="A387" s="33" t="s">
        <v>135</v>
      </c>
      <c r="B387" s="4">
        <f>B389+B391</f>
        <v>0.07</v>
      </c>
      <c r="C387" s="4">
        <f>C389+C391</f>
        <v>0.07</v>
      </c>
      <c r="D387" s="4">
        <f>D389+D391</f>
        <v>0.07</v>
      </c>
      <c r="E387" s="67">
        <f>E389+E391</f>
        <v>0.35</v>
      </c>
      <c r="F387" s="70"/>
    </row>
    <row r="388" spans="1:6" ht="12" customHeight="1" hidden="1">
      <c r="A388" s="23" t="s">
        <v>4</v>
      </c>
      <c r="B388" s="4"/>
      <c r="C388" s="4"/>
      <c r="D388" s="4"/>
      <c r="E388" s="67"/>
      <c r="F388" s="70"/>
    </row>
    <row r="389" spans="1:6" ht="12" customHeight="1" hidden="1">
      <c r="A389" s="23" t="s">
        <v>5</v>
      </c>
      <c r="B389" s="4">
        <v>0.02</v>
      </c>
      <c r="C389" s="4">
        <v>0.02</v>
      </c>
      <c r="D389" s="4">
        <v>0.02</v>
      </c>
      <c r="E389" s="67">
        <v>0.1</v>
      </c>
      <c r="F389" s="70" t="s">
        <v>152</v>
      </c>
    </row>
    <row r="390" spans="1:7" s="80" customFormat="1" ht="12.75" hidden="1">
      <c r="A390" s="23" t="s">
        <v>6</v>
      </c>
      <c r="B390" s="4"/>
      <c r="C390" s="4"/>
      <c r="D390" s="4"/>
      <c r="E390" s="67"/>
      <c r="F390" s="70"/>
      <c r="G390"/>
    </row>
    <row r="391" spans="1:6" ht="12" customHeight="1" hidden="1">
      <c r="A391" s="23" t="s">
        <v>7</v>
      </c>
      <c r="B391" s="4">
        <v>0.05</v>
      </c>
      <c r="C391" s="4">
        <v>0.05</v>
      </c>
      <c r="D391" s="4">
        <v>0.05</v>
      </c>
      <c r="E391" s="67">
        <v>0.25</v>
      </c>
      <c r="F391" s="70" t="s">
        <v>137</v>
      </c>
    </row>
    <row r="392" spans="1:6" ht="12" customHeight="1" hidden="1">
      <c r="A392" s="23" t="s">
        <v>8</v>
      </c>
      <c r="B392" s="4"/>
      <c r="C392" s="4"/>
      <c r="D392" s="4"/>
      <c r="E392" s="67"/>
      <c r="F392" s="70"/>
    </row>
    <row r="393" spans="1:6" ht="12.75" hidden="1">
      <c r="A393" s="33" t="s">
        <v>153</v>
      </c>
      <c r="B393" s="4">
        <f>B395</f>
        <v>0.075</v>
      </c>
      <c r="C393" s="4">
        <f>C395</f>
        <v>0.075</v>
      </c>
      <c r="D393" s="4">
        <f>D395</f>
        <v>0.075</v>
      </c>
      <c r="E393" s="67">
        <f>E395</f>
        <v>0.375</v>
      </c>
      <c r="F393" s="70"/>
    </row>
    <row r="394" spans="1:6" ht="12" customHeight="1" hidden="1">
      <c r="A394" s="23" t="s">
        <v>4</v>
      </c>
      <c r="B394" s="4"/>
      <c r="C394" s="4"/>
      <c r="D394" s="4"/>
      <c r="E394" s="67"/>
      <c r="F394" s="70"/>
    </row>
    <row r="395" spans="1:6" ht="12" customHeight="1" hidden="1">
      <c r="A395" s="23" t="s">
        <v>5</v>
      </c>
      <c r="B395" s="4">
        <v>0.075</v>
      </c>
      <c r="C395" s="4">
        <v>0.075</v>
      </c>
      <c r="D395" s="4">
        <v>0.075</v>
      </c>
      <c r="E395" s="67">
        <v>0.375</v>
      </c>
      <c r="F395" s="70" t="s">
        <v>154</v>
      </c>
    </row>
    <row r="396" spans="1:7" s="80" customFormat="1" ht="12" customHeight="1" hidden="1">
      <c r="A396" s="23" t="s">
        <v>6</v>
      </c>
      <c r="B396" s="4"/>
      <c r="C396" s="4"/>
      <c r="D396" s="4"/>
      <c r="E396" s="67"/>
      <c r="F396" s="70"/>
      <c r="G396"/>
    </row>
    <row r="397" spans="1:6" ht="12" customHeight="1" hidden="1">
      <c r="A397" s="23" t="s">
        <v>7</v>
      </c>
      <c r="B397" s="4"/>
      <c r="C397" s="4"/>
      <c r="D397" s="4"/>
      <c r="E397" s="67"/>
      <c r="F397" s="70"/>
    </row>
    <row r="398" spans="1:6" ht="12" customHeight="1" hidden="1">
      <c r="A398" s="23" t="s">
        <v>8</v>
      </c>
      <c r="B398" s="4"/>
      <c r="C398" s="4"/>
      <c r="D398" s="4"/>
      <c r="E398" s="67"/>
      <c r="F398" s="70"/>
    </row>
    <row r="399" spans="1:6" ht="18" hidden="1">
      <c r="A399" s="85" t="s">
        <v>155</v>
      </c>
      <c r="B399" s="72">
        <f>B400+B406+B412</f>
        <v>0.18</v>
      </c>
      <c r="C399" s="72">
        <f>C400+C406+C412</f>
        <v>0.18</v>
      </c>
      <c r="D399" s="72">
        <f>D400+D406+D412</f>
        <v>0.18</v>
      </c>
      <c r="E399" s="81">
        <f>E400+E406+E412</f>
        <v>1.2</v>
      </c>
      <c r="F399" s="70"/>
    </row>
    <row r="400" spans="1:6" ht="12.75" hidden="1">
      <c r="A400" s="33" t="s">
        <v>120</v>
      </c>
      <c r="B400" s="4"/>
      <c r="C400" s="4"/>
      <c r="D400" s="4"/>
      <c r="E400" s="67">
        <v>0.3</v>
      </c>
      <c r="F400" s="70"/>
    </row>
    <row r="401" spans="1:6" ht="12" customHeight="1" hidden="1">
      <c r="A401" s="23" t="s">
        <v>4</v>
      </c>
      <c r="B401" s="4"/>
      <c r="C401" s="4"/>
      <c r="D401" s="4"/>
      <c r="E401" s="67"/>
      <c r="F401" s="70"/>
    </row>
    <row r="402" spans="1:7" s="80" customFormat="1" ht="12.75" hidden="1">
      <c r="A402" s="23" t="s">
        <v>5</v>
      </c>
      <c r="B402" s="4"/>
      <c r="C402" s="4"/>
      <c r="D402" s="4"/>
      <c r="E402" s="67">
        <v>0.3</v>
      </c>
      <c r="F402" s="70"/>
      <c r="G402"/>
    </row>
    <row r="403" spans="1:6" ht="12" customHeight="1" hidden="1">
      <c r="A403" s="23" t="s">
        <v>6</v>
      </c>
      <c r="B403" s="4"/>
      <c r="C403" s="4"/>
      <c r="D403" s="4"/>
      <c r="E403"/>
      <c r="F403" s="70"/>
    </row>
    <row r="404" spans="1:6" ht="12" customHeight="1" hidden="1">
      <c r="A404" s="23" t="s">
        <v>7</v>
      </c>
      <c r="B404" s="4"/>
      <c r="C404" s="4"/>
      <c r="D404" s="4"/>
      <c r="E404" s="67"/>
      <c r="F404" s="70"/>
    </row>
    <row r="405" spans="1:6" ht="12" customHeight="1" hidden="1">
      <c r="A405" s="23" t="s">
        <v>8</v>
      </c>
      <c r="B405" s="4"/>
      <c r="C405" s="4"/>
      <c r="D405" s="4"/>
      <c r="E405" s="67"/>
      <c r="F405" s="70"/>
    </row>
    <row r="406" spans="1:6" ht="25.5" hidden="1">
      <c r="A406" s="33" t="s">
        <v>135</v>
      </c>
      <c r="B406" s="4">
        <f>B408+B410</f>
        <v>0.12000000000000001</v>
      </c>
      <c r="C406" s="4">
        <f>C408+C410</f>
        <v>0.12000000000000001</v>
      </c>
      <c r="D406" s="4">
        <f>D408+D410</f>
        <v>0.12000000000000001</v>
      </c>
      <c r="E406" s="67">
        <f>E408+E410</f>
        <v>0.6</v>
      </c>
      <c r="F406" s="70"/>
    </row>
    <row r="407" spans="1:6" ht="12" customHeight="1" hidden="1">
      <c r="A407" s="23" t="s">
        <v>4</v>
      </c>
      <c r="B407" s="4"/>
      <c r="C407" s="4"/>
      <c r="D407" s="4"/>
      <c r="E407" s="67"/>
      <c r="F407" s="70"/>
    </row>
    <row r="408" spans="1:7" s="80" customFormat="1" ht="12.75" hidden="1">
      <c r="A408" s="23" t="s">
        <v>5</v>
      </c>
      <c r="B408" s="4">
        <v>0.02</v>
      </c>
      <c r="C408" s="4">
        <v>0.02</v>
      </c>
      <c r="D408" s="4">
        <v>0.02</v>
      </c>
      <c r="E408" s="67">
        <v>0.1</v>
      </c>
      <c r="F408" s="70" t="s">
        <v>152</v>
      </c>
      <c r="G408"/>
    </row>
    <row r="409" spans="1:6" ht="12" customHeight="1" hidden="1">
      <c r="A409" s="23" t="s">
        <v>6</v>
      </c>
      <c r="B409"/>
      <c r="C409"/>
      <c r="D409"/>
      <c r="E409"/>
      <c r="F409" s="70"/>
    </row>
    <row r="410" spans="1:6" ht="12" customHeight="1" hidden="1">
      <c r="A410" s="23" t="s">
        <v>7</v>
      </c>
      <c r="B410" s="4">
        <v>0.1</v>
      </c>
      <c r="C410" s="4">
        <v>0.1</v>
      </c>
      <c r="D410" s="4">
        <v>0.1</v>
      </c>
      <c r="E410" s="67">
        <v>0.5</v>
      </c>
      <c r="F410" s="70" t="s">
        <v>137</v>
      </c>
    </row>
    <row r="411" spans="1:6" ht="12" customHeight="1" hidden="1">
      <c r="A411" s="23" t="s">
        <v>8</v>
      </c>
      <c r="B411" s="4"/>
      <c r="C411" s="4"/>
      <c r="D411" s="4"/>
      <c r="E411" s="67"/>
      <c r="F411" s="70"/>
    </row>
    <row r="412" spans="1:6" ht="25.5" hidden="1">
      <c r="A412" s="33" t="s">
        <v>130</v>
      </c>
      <c r="B412" s="4">
        <f>B416</f>
        <v>0.06</v>
      </c>
      <c r="C412" s="4">
        <f>C416</f>
        <v>0.06</v>
      </c>
      <c r="D412" s="4">
        <f>D416</f>
        <v>0.06</v>
      </c>
      <c r="E412" s="67">
        <f>E416</f>
        <v>0.3</v>
      </c>
      <c r="F412" s="70"/>
    </row>
    <row r="413" spans="1:6" ht="12" customHeight="1" hidden="1">
      <c r="A413" s="23" t="s">
        <v>4</v>
      </c>
      <c r="B413" s="4"/>
      <c r="C413" s="4"/>
      <c r="D413" s="4"/>
      <c r="E413" s="67"/>
      <c r="F413" s="70"/>
    </row>
    <row r="414" spans="1:7" s="80" customFormat="1" ht="12" customHeight="1" hidden="1">
      <c r="A414" s="23" t="s">
        <v>5</v>
      </c>
      <c r="B414" s="4"/>
      <c r="C414" s="4"/>
      <c r="D414" s="4"/>
      <c r="E414" s="67"/>
      <c r="F414" s="70"/>
      <c r="G414"/>
    </row>
    <row r="415" spans="1:6" ht="12" customHeight="1" hidden="1">
      <c r="A415" s="23" t="s">
        <v>6</v>
      </c>
      <c r="B415" s="4"/>
      <c r="C415" s="4"/>
      <c r="D415" s="4"/>
      <c r="E415" s="67"/>
      <c r="F415" s="70"/>
    </row>
    <row r="416" spans="1:6" ht="12" customHeight="1" hidden="1">
      <c r="A416" s="23" t="s">
        <v>7</v>
      </c>
      <c r="B416" s="4">
        <v>0.06</v>
      </c>
      <c r="C416" s="4">
        <v>0.06</v>
      </c>
      <c r="D416" s="4">
        <v>0.06</v>
      </c>
      <c r="E416" s="67">
        <v>0.3</v>
      </c>
      <c r="F416" s="70" t="s">
        <v>133</v>
      </c>
    </row>
    <row r="417" spans="1:6" ht="12" customHeight="1" hidden="1">
      <c r="A417" s="23" t="s">
        <v>8</v>
      </c>
      <c r="B417" s="82"/>
      <c r="C417" s="82"/>
      <c r="D417" s="82"/>
      <c r="E417" s="83"/>
      <c r="F417" s="70"/>
    </row>
    <row r="418" spans="1:6" ht="18" hidden="1">
      <c r="A418" s="77" t="s">
        <v>156</v>
      </c>
      <c r="B418" s="72">
        <f>B419+B425+B431</f>
        <v>0.36</v>
      </c>
      <c r="C418" s="72">
        <f>C419+C425+C431</f>
        <v>0.66</v>
      </c>
      <c r="D418" s="72">
        <f>D419+D425+D431</f>
        <v>0.36</v>
      </c>
      <c r="E418" s="81">
        <f>E419+E425+E431</f>
        <v>2.1</v>
      </c>
      <c r="F418" s="70"/>
    </row>
    <row r="419" spans="1:6" ht="12" customHeight="1" hidden="1">
      <c r="A419" s="33" t="s">
        <v>120</v>
      </c>
      <c r="B419" s="4"/>
      <c r="C419" s="4">
        <v>0.3</v>
      </c>
      <c r="D419" s="4"/>
      <c r="E419" s="67">
        <v>0.3</v>
      </c>
      <c r="F419" s="70"/>
    </row>
    <row r="420" spans="1:7" s="80" customFormat="1" ht="12.75" hidden="1">
      <c r="A420" s="23" t="s">
        <v>4</v>
      </c>
      <c r="B420" s="4"/>
      <c r="C420" s="4"/>
      <c r="D420" s="4"/>
      <c r="E420" s="67"/>
      <c r="F420" s="70"/>
      <c r="G420"/>
    </row>
    <row r="421" spans="1:6" ht="12" customHeight="1" hidden="1">
      <c r="A421" s="23" t="s">
        <v>5</v>
      </c>
      <c r="B421" s="4"/>
      <c r="C421" s="4">
        <v>0.3</v>
      </c>
      <c r="D421" s="4"/>
      <c r="E421" s="67">
        <v>0.3</v>
      </c>
      <c r="F421" s="70"/>
    </row>
    <row r="422" spans="1:6" ht="12" customHeight="1" hidden="1">
      <c r="A422" s="23" t="s">
        <v>6</v>
      </c>
      <c r="B422" s="4"/>
      <c r="C422"/>
      <c r="D422"/>
      <c r="E422"/>
      <c r="F422" s="70"/>
    </row>
    <row r="423" spans="1:6" ht="12" customHeight="1" hidden="1">
      <c r="A423" s="23" t="s">
        <v>7</v>
      </c>
      <c r="B423" s="4"/>
      <c r="C423" s="4"/>
      <c r="D423" s="4"/>
      <c r="E423" s="67"/>
      <c r="F423" s="70"/>
    </row>
    <row r="424" spans="1:6" ht="12" customHeight="1" hidden="1">
      <c r="A424" s="23" t="s">
        <v>8</v>
      </c>
      <c r="B424" s="4"/>
      <c r="C424" s="4"/>
      <c r="D424" s="4"/>
      <c r="E424" s="67"/>
      <c r="F424" s="70"/>
    </row>
    <row r="425" spans="1:6" ht="25.5" hidden="1">
      <c r="A425" s="33" t="s">
        <v>135</v>
      </c>
      <c r="B425" s="4">
        <f>B427+B429</f>
        <v>0.14</v>
      </c>
      <c r="C425" s="4">
        <f>C427+C429</f>
        <v>0.14</v>
      </c>
      <c r="D425" s="4">
        <f>D427+D429</f>
        <v>0.14</v>
      </c>
      <c r="E425" s="67">
        <f>E427+E429</f>
        <v>0.7</v>
      </c>
      <c r="F425" s="70"/>
    </row>
    <row r="426" spans="1:7" s="80" customFormat="1" ht="12.75" hidden="1">
      <c r="A426" s="23" t="s">
        <v>4</v>
      </c>
      <c r="B426" s="4"/>
      <c r="C426" s="4"/>
      <c r="D426" s="4"/>
      <c r="E426" s="67"/>
      <c r="F426" s="70"/>
      <c r="G426"/>
    </row>
    <row r="427" spans="1:6" ht="12" customHeight="1" hidden="1">
      <c r="A427" s="23" t="s">
        <v>5</v>
      </c>
      <c r="B427" s="4">
        <v>0.04</v>
      </c>
      <c r="C427" s="4">
        <v>0.04</v>
      </c>
      <c r="D427" s="4">
        <v>0.04</v>
      </c>
      <c r="E427" s="67">
        <v>0.2</v>
      </c>
      <c r="F427" s="70" t="s">
        <v>157</v>
      </c>
    </row>
    <row r="428" spans="1:6" ht="12" customHeight="1" hidden="1">
      <c r="A428" s="23" t="s">
        <v>6</v>
      </c>
      <c r="B428" s="4"/>
      <c r="C428" s="4"/>
      <c r="D428" s="4"/>
      <c r="E428" s="67"/>
      <c r="F428" s="70"/>
    </row>
    <row r="429" spans="1:6" ht="12" customHeight="1" hidden="1">
      <c r="A429" s="23" t="s">
        <v>7</v>
      </c>
      <c r="B429" s="4">
        <v>0.1</v>
      </c>
      <c r="C429" s="4">
        <v>0.1</v>
      </c>
      <c r="D429" s="4">
        <v>0.1</v>
      </c>
      <c r="E429" s="67">
        <v>0.5</v>
      </c>
      <c r="F429" s="70" t="s">
        <v>137</v>
      </c>
    </row>
    <row r="430" spans="1:6" ht="12" customHeight="1" hidden="1">
      <c r="A430" s="23" t="s">
        <v>8</v>
      </c>
      <c r="B430" s="4"/>
      <c r="C430" s="4"/>
      <c r="D430" s="4"/>
      <c r="E430" s="67"/>
      <c r="F430" s="70"/>
    </row>
    <row r="431" spans="1:6" ht="25.5" hidden="1">
      <c r="A431" s="33" t="s">
        <v>130</v>
      </c>
      <c r="B431" s="4">
        <f>B433+B435</f>
        <v>0.22</v>
      </c>
      <c r="C431" s="4">
        <f>C433+C435</f>
        <v>0.22</v>
      </c>
      <c r="D431" s="4">
        <f>D433+D435</f>
        <v>0.22</v>
      </c>
      <c r="E431" s="67">
        <f>E433+E435</f>
        <v>1.1</v>
      </c>
      <c r="F431" s="70"/>
    </row>
    <row r="432" spans="1:6" ht="12" customHeight="1" hidden="1">
      <c r="A432" s="23" t="s">
        <v>4</v>
      </c>
      <c r="B432" s="4"/>
      <c r="C432" s="4"/>
      <c r="D432" s="4"/>
      <c r="E432" s="67"/>
      <c r="F432" s="70"/>
    </row>
    <row r="433" spans="1:6" ht="12" customHeight="1" hidden="1">
      <c r="A433" s="23" t="s">
        <v>5</v>
      </c>
      <c r="B433" s="4">
        <v>0.18</v>
      </c>
      <c r="C433" s="4">
        <v>0.18</v>
      </c>
      <c r="D433" s="4">
        <v>0.18</v>
      </c>
      <c r="E433" s="67">
        <v>0.9</v>
      </c>
      <c r="F433" s="70" t="s">
        <v>158</v>
      </c>
    </row>
    <row r="434" spans="1:6" ht="12" customHeight="1" hidden="1">
      <c r="A434" s="23" t="s">
        <v>6</v>
      </c>
      <c r="B434" s="4"/>
      <c r="C434" s="4"/>
      <c r="D434" s="4"/>
      <c r="E434" s="67"/>
      <c r="F434" s="70"/>
    </row>
    <row r="435" spans="1:6" ht="12" customHeight="1" hidden="1">
      <c r="A435" s="23" t="s">
        <v>7</v>
      </c>
      <c r="B435" s="4">
        <v>0.04</v>
      </c>
      <c r="C435" s="4">
        <v>0.04</v>
      </c>
      <c r="D435" s="4">
        <v>0.04</v>
      </c>
      <c r="E435" s="67">
        <v>0.2</v>
      </c>
      <c r="F435" s="70" t="s">
        <v>133</v>
      </c>
    </row>
    <row r="436" spans="1:6" ht="12" customHeight="1" hidden="1">
      <c r="A436" s="23" t="s">
        <v>8</v>
      </c>
      <c r="B436" s="4"/>
      <c r="C436" s="4"/>
      <c r="D436" s="4"/>
      <c r="E436" s="67"/>
      <c r="F436" s="70"/>
    </row>
    <row r="437" spans="1:6" ht="18" customHeight="1" hidden="1">
      <c r="A437" s="77" t="s">
        <v>159</v>
      </c>
      <c r="B437" s="72">
        <f>B438+B439</f>
        <v>3.8500000000000005</v>
      </c>
      <c r="C437" s="72">
        <f>C438+C439</f>
        <v>3.8500000000000005</v>
      </c>
      <c r="D437" s="72">
        <f>D438+D439</f>
        <v>3.8500000000000005</v>
      </c>
      <c r="E437" s="81">
        <f>E438+E439</f>
        <v>11.55</v>
      </c>
      <c r="F437" s="9"/>
    </row>
    <row r="438" spans="1:6" ht="12.75" hidden="1">
      <c r="A438" s="23" t="s">
        <v>5</v>
      </c>
      <c r="B438" s="62">
        <f aca="true" t="shared" si="7" ref="B438:E439">B441+B444+B447+B450+B453+B456</f>
        <v>2.31</v>
      </c>
      <c r="C438" s="62">
        <f t="shared" si="7"/>
        <v>2.31</v>
      </c>
      <c r="D438" s="62">
        <f t="shared" si="7"/>
        <v>2.31</v>
      </c>
      <c r="E438" s="63">
        <f t="shared" si="7"/>
        <v>6.930000000000001</v>
      </c>
      <c r="F438" s="70" t="s">
        <v>160</v>
      </c>
    </row>
    <row r="439" spans="1:6" ht="13.5" customHeight="1" hidden="1">
      <c r="A439" s="23" t="s">
        <v>7</v>
      </c>
      <c r="B439" s="62">
        <f t="shared" si="7"/>
        <v>1.5400000000000003</v>
      </c>
      <c r="C439" s="62">
        <f t="shared" si="7"/>
        <v>1.5400000000000003</v>
      </c>
      <c r="D439" s="62">
        <f t="shared" si="7"/>
        <v>1.5400000000000003</v>
      </c>
      <c r="E439" s="63">
        <f t="shared" si="7"/>
        <v>4.619999999999999</v>
      </c>
      <c r="F439" s="70" t="s">
        <v>161</v>
      </c>
    </row>
    <row r="440" spans="1:6" s="80" customFormat="1" ht="12" customHeight="1" hidden="1">
      <c r="A440" s="86" t="s">
        <v>162</v>
      </c>
      <c r="B440" s="34">
        <f>B441+B442</f>
        <v>3.3</v>
      </c>
      <c r="C440" s="34">
        <f>C441+C442</f>
        <v>3.3</v>
      </c>
      <c r="D440" s="34">
        <f>D441+D442</f>
        <v>3.3</v>
      </c>
      <c r="E440" s="87">
        <f>E441+E442</f>
        <v>9.9</v>
      </c>
      <c r="F440" s="88"/>
    </row>
    <row r="441" spans="1:6" ht="12" customHeight="1" hidden="1">
      <c r="A441" s="23" t="s">
        <v>5</v>
      </c>
      <c r="B441" s="62">
        <v>2</v>
      </c>
      <c r="C441" s="62">
        <v>2</v>
      </c>
      <c r="D441" s="62">
        <v>2</v>
      </c>
      <c r="E441" s="63">
        <f>SUM(B441:D441)</f>
        <v>6</v>
      </c>
      <c r="F441" s="70"/>
    </row>
    <row r="442" spans="1:6" ht="12" customHeight="1" hidden="1">
      <c r="A442" s="23" t="s">
        <v>7</v>
      </c>
      <c r="B442" s="62">
        <v>1.3</v>
      </c>
      <c r="C442" s="62">
        <v>1.3</v>
      </c>
      <c r="D442" s="62">
        <v>1.3</v>
      </c>
      <c r="E442" s="63">
        <f>SUM(B442:D442)</f>
        <v>3.9000000000000004</v>
      </c>
      <c r="F442" s="70"/>
    </row>
    <row r="443" spans="1:6" s="80" customFormat="1" ht="12" customHeight="1" hidden="1">
      <c r="A443" s="86" t="s">
        <v>163</v>
      </c>
      <c r="B443" s="34">
        <f>B444+B445</f>
        <v>0.25</v>
      </c>
      <c r="C443" s="34">
        <f>C444+C445</f>
        <v>0.25</v>
      </c>
      <c r="D443" s="34">
        <f>D444+D445</f>
        <v>0.25</v>
      </c>
      <c r="E443" s="87">
        <f>E444+E445</f>
        <v>0.75</v>
      </c>
      <c r="F443" s="88"/>
    </row>
    <row r="444" spans="1:6" ht="12" customHeight="1" hidden="1">
      <c r="A444" s="23" t="s">
        <v>5</v>
      </c>
      <c r="B444" s="62">
        <v>0.15</v>
      </c>
      <c r="C444" s="62">
        <v>0.15</v>
      </c>
      <c r="D444" s="62">
        <v>0.15</v>
      </c>
      <c r="E444" s="63">
        <f>SUM(B444:D444)</f>
        <v>0.44999999999999996</v>
      </c>
      <c r="F444" s="70"/>
    </row>
    <row r="445" spans="1:6" ht="12" customHeight="1" hidden="1">
      <c r="A445" s="23" t="s">
        <v>7</v>
      </c>
      <c r="B445" s="62">
        <v>0.1</v>
      </c>
      <c r="C445" s="62">
        <v>0.1</v>
      </c>
      <c r="D445" s="62">
        <v>0.1</v>
      </c>
      <c r="E445" s="63">
        <f>SUM(B445:D445)</f>
        <v>0.30000000000000004</v>
      </c>
      <c r="F445" s="70"/>
    </row>
    <row r="446" spans="1:6" s="80" customFormat="1" ht="12" customHeight="1" hidden="1">
      <c r="A446" s="86" t="s">
        <v>164</v>
      </c>
      <c r="B446" s="34">
        <f>B447+B448</f>
        <v>0.1</v>
      </c>
      <c r="C446" s="34">
        <f>C447+C448</f>
        <v>0.1</v>
      </c>
      <c r="D446" s="34">
        <f>D447+D448</f>
        <v>0.1</v>
      </c>
      <c r="E446" s="87">
        <f>E447+E448</f>
        <v>0.3</v>
      </c>
      <c r="F446" s="88"/>
    </row>
    <row r="447" spans="1:6" ht="12" customHeight="1" hidden="1">
      <c r="A447" s="23" t="s">
        <v>5</v>
      </c>
      <c r="B447" s="62">
        <v>0.04</v>
      </c>
      <c r="C447" s="62">
        <v>0.04</v>
      </c>
      <c r="D447" s="62">
        <v>0.04</v>
      </c>
      <c r="E447" s="63">
        <f>SUM(B447:D447)</f>
        <v>0.12</v>
      </c>
      <c r="F447" s="70"/>
    </row>
    <row r="448" spans="1:6" ht="12" customHeight="1" hidden="1">
      <c r="A448" s="23" t="s">
        <v>7</v>
      </c>
      <c r="B448" s="62">
        <v>0.06</v>
      </c>
      <c r="C448" s="62">
        <v>0.06</v>
      </c>
      <c r="D448" s="62">
        <v>0.06</v>
      </c>
      <c r="E448" s="63">
        <f>SUM(B448:D448)</f>
        <v>0.18</v>
      </c>
      <c r="F448" s="70"/>
    </row>
    <row r="449" spans="1:6" s="80" customFormat="1" ht="12" customHeight="1" hidden="1">
      <c r="A449" s="86" t="s">
        <v>165</v>
      </c>
      <c r="B449" s="34">
        <f>B450+B451</f>
        <v>0.06</v>
      </c>
      <c r="C449" s="34">
        <f>C450+C451</f>
        <v>0.06</v>
      </c>
      <c r="D449" s="34">
        <f>D450+D451</f>
        <v>0.06</v>
      </c>
      <c r="E449" s="87">
        <f>E450+E451</f>
        <v>0.18</v>
      </c>
      <c r="F449" s="88"/>
    </row>
    <row r="450" spans="1:6" ht="12" customHeight="1" hidden="1">
      <c r="A450" s="23" t="s">
        <v>5</v>
      </c>
      <c r="B450" s="62">
        <v>0.04</v>
      </c>
      <c r="C450" s="62">
        <v>0.04</v>
      </c>
      <c r="D450" s="62">
        <v>0.04</v>
      </c>
      <c r="E450" s="63">
        <f>SUM(B450:D450)</f>
        <v>0.12</v>
      </c>
      <c r="F450" s="70"/>
    </row>
    <row r="451" spans="1:6" ht="12" customHeight="1" hidden="1">
      <c r="A451" s="23" t="s">
        <v>7</v>
      </c>
      <c r="B451" s="62">
        <v>0.02</v>
      </c>
      <c r="C451" s="62">
        <v>0.02</v>
      </c>
      <c r="D451" s="62">
        <v>0.02</v>
      </c>
      <c r="E451" s="63">
        <f>SUM(B451:D451)</f>
        <v>0.06</v>
      </c>
      <c r="F451" s="70"/>
    </row>
    <row r="452" spans="1:6" s="80" customFormat="1" ht="12" customHeight="1" hidden="1">
      <c r="A452" s="86" t="s">
        <v>166</v>
      </c>
      <c r="B452" s="34">
        <f>B453+B454</f>
        <v>0.07</v>
      </c>
      <c r="C452" s="34">
        <f>C453+C454</f>
        <v>0.07</v>
      </c>
      <c r="D452" s="34">
        <f>D453+D454</f>
        <v>0.07</v>
      </c>
      <c r="E452" s="87">
        <f>E453+E454</f>
        <v>0.21</v>
      </c>
      <c r="F452" s="88"/>
    </row>
    <row r="453" spans="1:6" ht="12" customHeight="1" hidden="1">
      <c r="A453" s="23" t="s">
        <v>5</v>
      </c>
      <c r="B453" s="62">
        <v>0.04</v>
      </c>
      <c r="C453" s="62">
        <v>0.04</v>
      </c>
      <c r="D453" s="62">
        <v>0.04</v>
      </c>
      <c r="E453" s="63">
        <f>SUM(B453:D453)</f>
        <v>0.12</v>
      </c>
      <c r="F453" s="70"/>
    </row>
    <row r="454" spans="1:6" ht="12" customHeight="1" hidden="1">
      <c r="A454" s="23" t="s">
        <v>7</v>
      </c>
      <c r="B454" s="62">
        <v>0.03</v>
      </c>
      <c r="C454" s="62">
        <v>0.03</v>
      </c>
      <c r="D454" s="62">
        <v>0.03</v>
      </c>
      <c r="E454" s="63">
        <f>SUM(B454:D454)</f>
        <v>0.09</v>
      </c>
      <c r="F454" s="70"/>
    </row>
    <row r="455" spans="1:6" s="80" customFormat="1" ht="12" customHeight="1" hidden="1">
      <c r="A455" s="86" t="s">
        <v>167</v>
      </c>
      <c r="B455" s="34">
        <f>B456+B457</f>
        <v>0.07</v>
      </c>
      <c r="C455" s="34">
        <f>C456+C457</f>
        <v>0.07</v>
      </c>
      <c r="D455" s="34">
        <f>D456+D457</f>
        <v>0.07</v>
      </c>
      <c r="E455" s="87">
        <f>E456+E457</f>
        <v>0.21</v>
      </c>
      <c r="F455" s="88"/>
    </row>
    <row r="456" spans="1:6" ht="12" customHeight="1" hidden="1">
      <c r="A456" s="23" t="s">
        <v>5</v>
      </c>
      <c r="B456" s="62">
        <v>0.04</v>
      </c>
      <c r="C456" s="62">
        <v>0.04</v>
      </c>
      <c r="D456" s="62">
        <v>0.04</v>
      </c>
      <c r="E456" s="63">
        <f>SUM(B456:D456)</f>
        <v>0.12</v>
      </c>
      <c r="F456" s="70"/>
    </row>
    <row r="457" spans="1:6" ht="12" customHeight="1" hidden="1">
      <c r="A457" s="23" t="s">
        <v>7</v>
      </c>
      <c r="B457" s="62">
        <v>0.03</v>
      </c>
      <c r="C457" s="62">
        <v>0.03</v>
      </c>
      <c r="D457" s="62">
        <v>0.03</v>
      </c>
      <c r="E457" s="63">
        <f>SUM(B457:D457)</f>
        <v>0.09</v>
      </c>
      <c r="F457" s="70"/>
    </row>
    <row r="458" spans="1:6" ht="19.5" hidden="1">
      <c r="A458" s="168" t="s">
        <v>168</v>
      </c>
      <c r="B458" s="171"/>
      <c r="C458" s="171"/>
      <c r="D458" s="171"/>
      <c r="E458" s="171"/>
      <c r="F458" s="9"/>
    </row>
    <row r="459" spans="1:6" ht="18" hidden="1">
      <c r="A459" s="89" t="s">
        <v>57</v>
      </c>
      <c r="B459" s="43">
        <f>B468+B509+B516+B528+B465</f>
        <v>145.4</v>
      </c>
      <c r="C459" s="43">
        <f>C468+C509+C516+C528+C465</f>
        <v>192.6</v>
      </c>
      <c r="D459" s="43">
        <f>D468+D509+D516+D528+D465</f>
        <v>200.20000000000002</v>
      </c>
      <c r="E459" s="43" t="e">
        <f>E468+E509+E516+E528+E465</f>
        <v>#REF!</v>
      </c>
      <c r="F459" s="9"/>
    </row>
    <row r="460" spans="1:6" ht="12" customHeight="1" hidden="1">
      <c r="A460" s="17" t="s">
        <v>4</v>
      </c>
      <c r="B460" s="90">
        <f>B475+B480+B485+B492+B496+B500+B504+B511+B521+B525+B539+B543+B547+B551+B561+B565+B575+B579+B583+B587+B591+B603+B609+B615+B639+B643+B647+B653</f>
        <v>17</v>
      </c>
      <c r="C460" s="90">
        <f>C475+C480+C485+C492+C496+C500+C504+C511+C521+C525+C539+C543+C547+C551+C561+C565+C575+C579+C583+C587+C591+C603+C609+C615+C639+C643+C647+C653</f>
        <v>20</v>
      </c>
      <c r="D460" s="90">
        <f>D475+D480+D485+D492+D496+D500+D504+D511+D521+D525+D539+D543+D547+D551+D561+D565+D575+D579+D583+D587+D591+D603+D609+D615+D639+D643+D647+D653</f>
        <v>22.5</v>
      </c>
      <c r="E460" s="90">
        <f>E475+E480+E485+E492+E496+E500+E504+E511+E521+E525+E539+E543+E547+E551+E561+E565+E575+E579+E583+E587+E591+E603+E609+E615+E639+E643+E647+E653</f>
        <v>59.5</v>
      </c>
      <c r="F460" s="9"/>
    </row>
    <row r="461" spans="1:6" ht="12" customHeight="1" hidden="1">
      <c r="A461" s="17" t="s">
        <v>5</v>
      </c>
      <c r="B461" s="90">
        <f>B476+B481+B486+B493+B497+B501+B505+B512+B522+B526+B540+B544+B548+B552+B562+B566+B576+B580+B584+B588+B592+B604+B610+B616+B632+B640+B644+B648+B654+B466</f>
        <v>67.35</v>
      </c>
      <c r="C461" s="90">
        <f>C476+C481+C486+C493+C497+C501+C505+C512+C522+C526+C540+C544+C548+C552+C562+C566+C576+C580+C584+C588+C592+C604+C610+C616+C632+C640+C644+C648+C654+C466</f>
        <v>76.55</v>
      </c>
      <c r="D461" s="90">
        <f>D476+D481+D486+D493+D497+D501+D505+D512+D522+D526+D540+D544+D548+D552+D562+D566+D576+D580+D584+D588+D592+D604+D610+D616+D632+D640+D644+D648+D654+D466</f>
        <v>89.35</v>
      </c>
      <c r="E461" s="90">
        <f>E476+E481+E486+E493+E497+E501+E505+E512+E522+E526+E540+E544+E548+E552+E562+E566+E576+E580+E584+E588+E592+E604+E610+E616+E632+E640+E644+E648+E654+E466</f>
        <v>236.24999999999997</v>
      </c>
      <c r="F461" s="9"/>
    </row>
    <row r="462" spans="1:6" ht="12" customHeight="1" hidden="1">
      <c r="A462" s="17" t="s">
        <v>6</v>
      </c>
      <c r="B462" s="90">
        <f>B477+B482+B487+B494+B498+B502+B506+B513+B523+B527+B541+B545+B549+B553+B563+B567+B569+B572+B577+B581+B585+B589+B593+B605+B611+B617+B641+B645+B649+B655+B467</f>
        <v>16.15</v>
      </c>
      <c r="C462" s="90">
        <f>C477+C482+C487+C494+C498+C502+C506+C513+C523+C527+C541+C545+C549+C553+C563+C567+C569+C572+C577+C581+C585+C589+C593+C605+C611+C617+C641+C645+C649+C655+C467</f>
        <v>28.35</v>
      </c>
      <c r="D462" s="90">
        <f>D477+D482+D487+D494+D498+D502+D506+D513+D523+D527+D541+D545+D549+D553+D563+D567+D569+D572+D577+D581+D585+D589+D593+D605+D611+D617+D641+D645+D649+D655+D467</f>
        <v>17.549999999999997</v>
      </c>
      <c r="E462" s="90">
        <f>E477+E482+E487+E494+E498+E502+E506+E513+E523+E527+E541+E545+E549+E553+E563+E567+E569+E572+E577+E581+E585+E589+E593+E605+E611+E617+E641+E645+E649+E655+E467</f>
        <v>62.05</v>
      </c>
      <c r="F462" s="9"/>
    </row>
    <row r="463" spans="1:6" ht="12" customHeight="1" hidden="1">
      <c r="A463" s="17" t="s">
        <v>169</v>
      </c>
      <c r="B463" s="90">
        <f>B478+B483+B488+B490+B507+B627+B658</f>
        <v>44.900000000000006</v>
      </c>
      <c r="C463" s="90">
        <f>C478+C483+C488+C490+C507+C627+C658</f>
        <v>67.3</v>
      </c>
      <c r="D463" s="90">
        <f>D478+D483+D488+D490+D507+D627+D658</f>
        <v>70.3</v>
      </c>
      <c r="E463" s="90">
        <f>E478+E483+E488+E490+E507+E627+E658</f>
        <v>182.5</v>
      </c>
      <c r="F463" s="9"/>
    </row>
    <row r="464" spans="1:6" ht="13.5" customHeight="1" hidden="1">
      <c r="A464" s="91" t="s">
        <v>8</v>
      </c>
      <c r="B464" s="44">
        <f>B514+B570+B573+B594+B607+B613+B619+B656</f>
        <v>0</v>
      </c>
      <c r="C464" s="44">
        <f>C514+C570+C573+C594+C607+C613+C619+C656</f>
        <v>0.4</v>
      </c>
      <c r="D464" s="44">
        <f>D514+D570+D573+D594+D607+D613+D619+D656</f>
        <v>0.5</v>
      </c>
      <c r="E464" s="44">
        <f>E514+E570+E573+E594+E607+E613+E619+E656</f>
        <v>0.9</v>
      </c>
      <c r="F464" s="9"/>
    </row>
    <row r="465" spans="1:6" ht="36" hidden="1">
      <c r="A465" s="71" t="s">
        <v>170</v>
      </c>
      <c r="B465" s="92">
        <f>B466+B467</f>
        <v>8</v>
      </c>
      <c r="C465" s="92">
        <f>C466+C467</f>
        <v>0</v>
      </c>
      <c r="D465" s="92">
        <f>D466+D467</f>
        <v>0</v>
      </c>
      <c r="E465" s="92">
        <f>E466+E467</f>
        <v>8</v>
      </c>
      <c r="F465" s="9"/>
    </row>
    <row r="466" spans="1:6" ht="13.5" customHeight="1" hidden="1">
      <c r="A466" s="23" t="s">
        <v>5</v>
      </c>
      <c r="B466" s="35">
        <v>4</v>
      </c>
      <c r="C466" s="35"/>
      <c r="D466" s="35"/>
      <c r="E466" s="36">
        <f>SUM(B466:D466)</f>
        <v>4</v>
      </c>
      <c r="F466" s="9"/>
    </row>
    <row r="467" spans="1:6" ht="13.5" customHeight="1" hidden="1">
      <c r="A467" s="23" t="s">
        <v>6</v>
      </c>
      <c r="B467" s="35">
        <v>4</v>
      </c>
      <c r="C467" s="35"/>
      <c r="D467" s="35"/>
      <c r="E467" s="36">
        <f>SUM(B467:D467)</f>
        <v>4</v>
      </c>
      <c r="F467" s="9"/>
    </row>
    <row r="468" spans="1:6" ht="36" hidden="1">
      <c r="A468" s="71" t="s">
        <v>171</v>
      </c>
      <c r="B468" s="93">
        <f>B474+B479+B484+B489+B491+B495+B499+B503</f>
        <v>103.4</v>
      </c>
      <c r="C468" s="93">
        <f>C474+C479+C484+C489+C491+C495+C499+C503</f>
        <v>115.89999999999999</v>
      </c>
      <c r="D468" s="93">
        <f>D474+D479+D484+D489+D491+D495+D499+D503</f>
        <v>126.8</v>
      </c>
      <c r="E468" s="93">
        <f>E474+E479+E484+E489+E491+E495+E499+E503</f>
        <v>346.1</v>
      </c>
      <c r="F468" s="9"/>
    </row>
    <row r="469" spans="1:6" ht="12" customHeight="1" hidden="1">
      <c r="A469" s="17" t="s">
        <v>4</v>
      </c>
      <c r="B469" s="90">
        <f aca="true" t="shared" si="8" ref="B469:E471">B475+B480+B485+B492+B496+B500+B504</f>
        <v>17</v>
      </c>
      <c r="C469" s="90">
        <f t="shared" si="8"/>
        <v>20</v>
      </c>
      <c r="D469" s="90">
        <f t="shared" si="8"/>
        <v>22.5</v>
      </c>
      <c r="E469" s="90">
        <f t="shared" si="8"/>
        <v>59.5</v>
      </c>
      <c r="F469" s="9"/>
    </row>
    <row r="470" spans="1:6" ht="12" customHeight="1" hidden="1">
      <c r="A470" s="17" t="s">
        <v>5</v>
      </c>
      <c r="B470" s="90">
        <f t="shared" si="8"/>
        <v>41.5</v>
      </c>
      <c r="C470" s="90">
        <f t="shared" si="8"/>
        <v>48.6</v>
      </c>
      <c r="D470" s="90">
        <f t="shared" si="8"/>
        <v>54</v>
      </c>
      <c r="E470" s="90">
        <f t="shared" si="8"/>
        <v>144.1</v>
      </c>
      <c r="F470" s="9"/>
    </row>
    <row r="471" spans="1:6" ht="12" customHeight="1" hidden="1">
      <c r="A471" s="17" t="s">
        <v>6</v>
      </c>
      <c r="B471" s="90">
        <f t="shared" si="8"/>
        <v>0</v>
      </c>
      <c r="C471" s="90">
        <f t="shared" si="8"/>
        <v>0</v>
      </c>
      <c r="D471" s="90">
        <f t="shared" si="8"/>
        <v>0</v>
      </c>
      <c r="E471" s="90">
        <f t="shared" si="8"/>
        <v>0</v>
      </c>
      <c r="F471" s="9"/>
    </row>
    <row r="472" spans="1:6" ht="12" customHeight="1" hidden="1">
      <c r="A472" s="17" t="s">
        <v>172</v>
      </c>
      <c r="B472" s="90">
        <f>B478+B483+B488+B490+B507</f>
        <v>44.900000000000006</v>
      </c>
      <c r="C472" s="90">
        <f>C478+C483+C488+C490+C507</f>
        <v>47.3</v>
      </c>
      <c r="D472" s="90">
        <f>D478+D483+D488+D490+D507</f>
        <v>50.3</v>
      </c>
      <c r="E472" s="90">
        <f>E478+E483+E488+E490+E507</f>
        <v>142.5</v>
      </c>
      <c r="F472" s="9"/>
    </row>
    <row r="473" spans="1:6" ht="13.5" customHeight="1" hidden="1">
      <c r="A473" s="91" t="s">
        <v>8</v>
      </c>
      <c r="B473" s="44"/>
      <c r="C473" s="44"/>
      <c r="D473" s="44"/>
      <c r="E473" s="44"/>
      <c r="F473" s="9"/>
    </row>
    <row r="474" spans="1:6" ht="25.5" hidden="1">
      <c r="A474" s="33" t="s">
        <v>173</v>
      </c>
      <c r="B474" s="35">
        <f>B475+B476+B477+B478</f>
        <v>19.3</v>
      </c>
      <c r="C474" s="35">
        <f>C475+C476+C477+C478</f>
        <v>19.3</v>
      </c>
      <c r="D474" s="35">
        <f>D475+D476+D477+D478</f>
        <v>19.3</v>
      </c>
      <c r="E474" s="35">
        <f>E475+E476+E477+E478</f>
        <v>57.900000000000006</v>
      </c>
      <c r="F474" s="9" t="s">
        <v>174</v>
      </c>
    </row>
    <row r="475" spans="1:6" ht="12" customHeight="1" hidden="1">
      <c r="A475" s="23" t="s">
        <v>4</v>
      </c>
      <c r="B475" s="35"/>
      <c r="C475" s="35"/>
      <c r="D475" s="35"/>
      <c r="E475" s="36">
        <f>SUM(B475:D475)</f>
        <v>0</v>
      </c>
      <c r="F475" s="9"/>
    </row>
    <row r="476" spans="1:6" ht="12" customHeight="1" hidden="1">
      <c r="A476" s="23" t="s">
        <v>5</v>
      </c>
      <c r="B476" s="35"/>
      <c r="C476" s="35"/>
      <c r="D476" s="35"/>
      <c r="E476" s="36">
        <f>SUM(B476:D476)</f>
        <v>0</v>
      </c>
      <c r="F476" s="9"/>
    </row>
    <row r="477" spans="1:6" ht="12" customHeight="1" hidden="1">
      <c r="A477" s="23" t="s">
        <v>6</v>
      </c>
      <c r="B477" s="35"/>
      <c r="C477" s="35"/>
      <c r="D477" s="35"/>
      <c r="E477" s="36">
        <f>SUM(B477:D477)</f>
        <v>0</v>
      </c>
      <c r="F477" s="9"/>
    </row>
    <row r="478" spans="1:6" ht="12" customHeight="1" hidden="1">
      <c r="A478" s="23" t="s">
        <v>172</v>
      </c>
      <c r="B478" s="35">
        <v>19.3</v>
      </c>
      <c r="C478" s="35">
        <v>19.3</v>
      </c>
      <c r="D478" s="35">
        <v>19.3</v>
      </c>
      <c r="E478" s="36">
        <f>SUM(B478:D478)</f>
        <v>57.900000000000006</v>
      </c>
      <c r="F478" s="9"/>
    </row>
    <row r="479" spans="1:6" ht="51" hidden="1">
      <c r="A479" s="33" t="s">
        <v>175</v>
      </c>
      <c r="B479" s="35">
        <f>B480+B481+B482+B483</f>
        <v>9</v>
      </c>
      <c r="C479" s="35">
        <f>C480+C481+C482+C483</f>
        <v>12</v>
      </c>
      <c r="D479" s="35">
        <f>D480+D481+D482+D483</f>
        <v>14</v>
      </c>
      <c r="E479" s="35">
        <f>E480+E481+E482+E483</f>
        <v>35</v>
      </c>
      <c r="F479" s="9"/>
    </row>
    <row r="480" spans="1:6" ht="12" customHeight="1" hidden="1">
      <c r="A480" s="23" t="s">
        <v>4</v>
      </c>
      <c r="B480" s="35"/>
      <c r="C480" s="35"/>
      <c r="D480" s="35"/>
      <c r="E480" s="36">
        <f>SUM(B480:D480)</f>
        <v>0</v>
      </c>
      <c r="F480" s="9"/>
    </row>
    <row r="481" spans="1:6" ht="12" customHeight="1" hidden="1">
      <c r="A481" s="23" t="s">
        <v>5</v>
      </c>
      <c r="B481" s="35">
        <v>9</v>
      </c>
      <c r="C481" s="35">
        <v>12</v>
      </c>
      <c r="D481" s="35">
        <v>14</v>
      </c>
      <c r="E481" s="36">
        <f>SUM(B481:D481)</f>
        <v>35</v>
      </c>
      <c r="F481" s="9"/>
    </row>
    <row r="482" spans="1:6" ht="12" customHeight="1" hidden="1">
      <c r="A482" s="23" t="s">
        <v>6</v>
      </c>
      <c r="B482" s="35"/>
      <c r="C482" s="35"/>
      <c r="D482" s="35"/>
      <c r="E482" s="36">
        <f>SUM(B482:D482)</f>
        <v>0</v>
      </c>
      <c r="F482" s="9"/>
    </row>
    <row r="483" spans="1:6" ht="12" customHeight="1" hidden="1">
      <c r="A483" s="23" t="s">
        <v>172</v>
      </c>
      <c r="B483" s="35"/>
      <c r="C483" s="35"/>
      <c r="D483" s="35"/>
      <c r="E483" s="36">
        <f>SUM(B483:D483)</f>
        <v>0</v>
      </c>
      <c r="F483" s="9"/>
    </row>
    <row r="484" spans="1:6" ht="38.25" hidden="1">
      <c r="A484" s="33" t="s">
        <v>176</v>
      </c>
      <c r="B484" s="35">
        <f>B485+B486+B487+B488</f>
        <v>19</v>
      </c>
      <c r="C484" s="35">
        <f>C485+C486+C487+C488</f>
        <v>23</v>
      </c>
      <c r="D484" s="35">
        <f>D485+D486+D487+D488</f>
        <v>25</v>
      </c>
      <c r="E484" s="35">
        <f>E485+E486+E487+E488</f>
        <v>67</v>
      </c>
      <c r="F484" s="9"/>
    </row>
    <row r="485" spans="1:6" ht="12" customHeight="1" hidden="1">
      <c r="A485" s="23" t="s">
        <v>4</v>
      </c>
      <c r="B485" s="35">
        <v>7</v>
      </c>
      <c r="C485" s="35">
        <v>9</v>
      </c>
      <c r="D485" s="35">
        <v>10</v>
      </c>
      <c r="E485" s="36">
        <f aca="true" t="shared" si="9" ref="E485:E490">SUM(B485:D485)</f>
        <v>26</v>
      </c>
      <c r="F485" s="9"/>
    </row>
    <row r="486" spans="1:6" ht="12" customHeight="1" hidden="1">
      <c r="A486" s="23" t="s">
        <v>5</v>
      </c>
      <c r="B486" s="35">
        <v>12</v>
      </c>
      <c r="C486" s="35">
        <v>14</v>
      </c>
      <c r="D486" s="35">
        <v>15</v>
      </c>
      <c r="E486" s="36">
        <f t="shared" si="9"/>
        <v>41</v>
      </c>
      <c r="F486" s="9"/>
    </row>
    <row r="487" spans="1:6" ht="12" customHeight="1" hidden="1">
      <c r="A487" s="23" t="s">
        <v>6</v>
      </c>
      <c r="B487" s="35"/>
      <c r="C487" s="35"/>
      <c r="D487" s="35"/>
      <c r="E487" s="36">
        <f t="shared" si="9"/>
        <v>0</v>
      </c>
      <c r="F487" s="9"/>
    </row>
    <row r="488" spans="1:6" ht="12" customHeight="1" hidden="1">
      <c r="A488" s="23" t="s">
        <v>172</v>
      </c>
      <c r="B488" s="35"/>
      <c r="C488" s="35"/>
      <c r="D488" s="35"/>
      <c r="E488" s="36">
        <f t="shared" si="9"/>
        <v>0</v>
      </c>
      <c r="F488" s="9"/>
    </row>
    <row r="489" spans="1:6" ht="12" customHeight="1" hidden="1">
      <c r="A489" s="33" t="s">
        <v>177</v>
      </c>
      <c r="B489" s="35">
        <f>SUM(B490)</f>
        <v>25.6</v>
      </c>
      <c r="C489" s="35">
        <f>SUM(C490)</f>
        <v>28</v>
      </c>
      <c r="D489" s="35">
        <f>SUM(D490)</f>
        <v>31</v>
      </c>
      <c r="E489" s="36">
        <f t="shared" si="9"/>
        <v>84.6</v>
      </c>
      <c r="F489" s="9"/>
    </row>
    <row r="490" spans="1:6" ht="12" customHeight="1" hidden="1">
      <c r="A490" s="23" t="s">
        <v>172</v>
      </c>
      <c r="B490" s="35">
        <v>25.6</v>
      </c>
      <c r="C490" s="35">
        <v>28</v>
      </c>
      <c r="D490" s="35">
        <v>31</v>
      </c>
      <c r="E490" s="36">
        <f t="shared" si="9"/>
        <v>84.6</v>
      </c>
      <c r="F490" s="9"/>
    </row>
    <row r="491" spans="1:6" ht="12" customHeight="1" hidden="1">
      <c r="A491" s="19" t="s">
        <v>178</v>
      </c>
      <c r="B491" s="35">
        <f>B492+B493+B494</f>
        <v>1.5</v>
      </c>
      <c r="C491" s="35">
        <f>C492+C493+C494</f>
        <v>1.6</v>
      </c>
      <c r="D491" s="35">
        <f>D492+D493+D494</f>
        <v>2</v>
      </c>
      <c r="E491" s="35">
        <f>E492+E493+E494</f>
        <v>5.1</v>
      </c>
      <c r="F491" s="9"/>
    </row>
    <row r="492" spans="1:6" ht="12" customHeight="1" hidden="1">
      <c r="A492" s="23" t="s">
        <v>4</v>
      </c>
      <c r="B492" s="21"/>
      <c r="C492" s="21"/>
      <c r="D492" s="21"/>
      <c r="E492" s="76">
        <f>SUM(B492:D492)</f>
        <v>0</v>
      </c>
      <c r="F492" s="9"/>
    </row>
    <row r="493" spans="1:6" ht="12" customHeight="1" hidden="1">
      <c r="A493" s="23" t="s">
        <v>5</v>
      </c>
      <c r="B493" s="21">
        <v>1.5</v>
      </c>
      <c r="C493" s="21">
        <v>1.6</v>
      </c>
      <c r="D493" s="21">
        <v>2</v>
      </c>
      <c r="E493" s="76">
        <f>SUM(B493:D493)</f>
        <v>5.1</v>
      </c>
      <c r="F493" s="9"/>
    </row>
    <row r="494" spans="1:6" ht="12" customHeight="1" hidden="1">
      <c r="A494" s="23" t="s">
        <v>6</v>
      </c>
      <c r="B494" s="21"/>
      <c r="C494" s="21"/>
      <c r="D494" s="21"/>
      <c r="E494" s="76">
        <f>SUM(B494:D494)</f>
        <v>0</v>
      </c>
      <c r="F494" s="9"/>
    </row>
    <row r="495" spans="1:6" ht="38.25" hidden="1">
      <c r="A495" s="19" t="s">
        <v>179</v>
      </c>
      <c r="B495" s="4">
        <f>B496+B497+B498</f>
        <v>2</v>
      </c>
      <c r="C495" s="4">
        <f>C496+C497+C498</f>
        <v>2</v>
      </c>
      <c r="D495" s="4">
        <f>D496+D497+D498</f>
        <v>2</v>
      </c>
      <c r="E495" s="4">
        <f>E496+E497+E498</f>
        <v>6</v>
      </c>
      <c r="F495" s="9"/>
    </row>
    <row r="496" spans="1:6" ht="12" customHeight="1" hidden="1">
      <c r="A496" s="23" t="s">
        <v>4</v>
      </c>
      <c r="B496" s="21">
        <v>2</v>
      </c>
      <c r="C496" s="21">
        <v>2</v>
      </c>
      <c r="D496" s="21">
        <v>2</v>
      </c>
      <c r="E496" s="76">
        <f>SUM(B496:D496)</f>
        <v>6</v>
      </c>
      <c r="F496" s="9"/>
    </row>
    <row r="497" spans="1:6" ht="12" customHeight="1" hidden="1">
      <c r="A497" s="23" t="s">
        <v>5</v>
      </c>
      <c r="B497" s="21"/>
      <c r="C497" s="21"/>
      <c r="D497" s="21"/>
      <c r="E497" s="76">
        <f>SUM(B497:D497)</f>
        <v>0</v>
      </c>
      <c r="F497" s="9"/>
    </row>
    <row r="498" spans="1:6" ht="12" customHeight="1" hidden="1">
      <c r="A498" s="23" t="s">
        <v>6</v>
      </c>
      <c r="B498" s="21"/>
      <c r="C498" s="21"/>
      <c r="D498" s="21"/>
      <c r="E498" s="76">
        <f>SUM(B498:D498)</f>
        <v>0</v>
      </c>
      <c r="F498" s="9"/>
    </row>
    <row r="499" spans="1:6" ht="25.5" hidden="1">
      <c r="A499" s="19" t="s">
        <v>180</v>
      </c>
      <c r="B499" s="4">
        <f>B500+B501+B502</f>
        <v>2</v>
      </c>
      <c r="C499" s="4">
        <f>C500+C501+C502</f>
        <v>2</v>
      </c>
      <c r="D499" s="4">
        <f>D500+D501+D502</f>
        <v>2.5</v>
      </c>
      <c r="E499" s="4">
        <f>E500+E501+E502</f>
        <v>6.5</v>
      </c>
      <c r="F499" s="9"/>
    </row>
    <row r="500" spans="1:6" ht="12" customHeight="1" hidden="1">
      <c r="A500" s="23" t="s">
        <v>4</v>
      </c>
      <c r="B500" s="21">
        <v>2</v>
      </c>
      <c r="C500" s="21">
        <v>2</v>
      </c>
      <c r="D500" s="21">
        <v>2.5</v>
      </c>
      <c r="E500" s="76">
        <f>SUM(B500:D500)</f>
        <v>6.5</v>
      </c>
      <c r="F500" s="9"/>
    </row>
    <row r="501" spans="1:6" ht="12" customHeight="1" hidden="1">
      <c r="A501" s="23" t="s">
        <v>5</v>
      </c>
      <c r="B501" s="21"/>
      <c r="C501" s="21"/>
      <c r="D501" s="21"/>
      <c r="E501" s="76">
        <f>SUM(B501:D501)</f>
        <v>0</v>
      </c>
      <c r="F501" s="9"/>
    </row>
    <row r="502" spans="1:6" ht="12" customHeight="1" hidden="1">
      <c r="A502" s="23" t="s">
        <v>6</v>
      </c>
      <c r="B502" s="21"/>
      <c r="C502" s="21"/>
      <c r="D502" s="21"/>
      <c r="E502" s="76">
        <f>SUM(B502:D502)</f>
        <v>0</v>
      </c>
      <c r="F502" s="9"/>
    </row>
    <row r="503" spans="1:6" ht="25.5" hidden="1">
      <c r="A503" s="19" t="s">
        <v>181</v>
      </c>
      <c r="B503" s="35">
        <f>B504+B505+B506+B507</f>
        <v>25</v>
      </c>
      <c r="C503" s="35">
        <f>C504+C505+C506+C507</f>
        <v>28</v>
      </c>
      <c r="D503" s="35">
        <f>D504+D505+D506+D507</f>
        <v>31</v>
      </c>
      <c r="E503" s="35">
        <f>E504+E505+E506+E507</f>
        <v>84</v>
      </c>
      <c r="F503" s="9"/>
    </row>
    <row r="504" spans="1:6" ht="12" customHeight="1" hidden="1">
      <c r="A504" s="23" t="s">
        <v>4</v>
      </c>
      <c r="B504" s="4">
        <v>6</v>
      </c>
      <c r="C504" s="4">
        <v>7</v>
      </c>
      <c r="D504" s="4">
        <v>8</v>
      </c>
      <c r="E504" s="67">
        <f>SUM(B504:D504)</f>
        <v>21</v>
      </c>
      <c r="F504" s="9"/>
    </row>
    <row r="505" spans="1:6" ht="12" customHeight="1" hidden="1">
      <c r="A505" s="23" t="s">
        <v>5</v>
      </c>
      <c r="B505" s="4">
        <v>19</v>
      </c>
      <c r="C505" s="4">
        <v>21</v>
      </c>
      <c r="D505" s="4">
        <v>23</v>
      </c>
      <c r="E505" s="67">
        <f>SUM(B505:D505)</f>
        <v>63</v>
      </c>
      <c r="F505" s="9"/>
    </row>
    <row r="506" spans="1:6" ht="12" customHeight="1" hidden="1">
      <c r="A506" s="23" t="s">
        <v>6</v>
      </c>
      <c r="B506" s="4"/>
      <c r="C506" s="4"/>
      <c r="D506" s="4"/>
      <c r="E506" s="67">
        <f>SUM(B506:D506)</f>
        <v>0</v>
      </c>
      <c r="F506" s="9"/>
    </row>
    <row r="507" spans="1:6" ht="12" customHeight="1" hidden="1">
      <c r="A507" s="23" t="s">
        <v>172</v>
      </c>
      <c r="B507" s="4"/>
      <c r="C507" s="4"/>
      <c r="D507" s="4"/>
      <c r="E507" s="67">
        <f>SUM(B507:D507)</f>
        <v>0</v>
      </c>
      <c r="F507" s="9"/>
    </row>
    <row r="508" spans="1:6" ht="12" customHeight="1" hidden="1">
      <c r="A508" s="23"/>
      <c r="B508" s="4"/>
      <c r="C508" s="4"/>
      <c r="D508" s="4"/>
      <c r="E508" s="67"/>
      <c r="F508" s="9"/>
    </row>
    <row r="509" spans="1:6" ht="18" hidden="1" outlineLevel="1">
      <c r="A509" s="71" t="s">
        <v>182</v>
      </c>
      <c r="B509" s="93">
        <f>B510</f>
        <v>0</v>
      </c>
      <c r="C509" s="93">
        <f>C510</f>
        <v>0</v>
      </c>
      <c r="D509" s="93">
        <f>D510</f>
        <v>0</v>
      </c>
      <c r="E509" s="93">
        <f>E510</f>
        <v>0</v>
      </c>
      <c r="F509" s="9"/>
    </row>
    <row r="510" spans="1:6" ht="25.5" hidden="1" outlineLevel="1">
      <c r="A510" s="33" t="s">
        <v>183</v>
      </c>
      <c r="B510" s="4"/>
      <c r="C510" s="4"/>
      <c r="D510" s="4"/>
      <c r="E510" s="4"/>
      <c r="F510" s="9"/>
    </row>
    <row r="511" spans="1:6" ht="12" customHeight="1" hidden="1" outlineLevel="1">
      <c r="A511" s="23" t="s">
        <v>4</v>
      </c>
      <c r="B511" s="21"/>
      <c r="C511" s="21"/>
      <c r="D511" s="21"/>
      <c r="E511" s="4"/>
      <c r="F511" s="9"/>
    </row>
    <row r="512" spans="1:6" ht="12" customHeight="1" hidden="1" outlineLevel="1">
      <c r="A512" s="23" t="s">
        <v>5</v>
      </c>
      <c r="B512" s="21"/>
      <c r="C512" s="21"/>
      <c r="D512" s="21"/>
      <c r="E512" s="4"/>
      <c r="F512" s="9"/>
    </row>
    <row r="513" spans="1:6" ht="12" customHeight="1" hidden="1" outlineLevel="1">
      <c r="A513" s="23" t="s">
        <v>6</v>
      </c>
      <c r="B513" s="21"/>
      <c r="C513" s="21"/>
      <c r="D513" s="21"/>
      <c r="E513" s="4"/>
      <c r="F513" s="9"/>
    </row>
    <row r="514" spans="1:6" ht="12" customHeight="1" hidden="1" outlineLevel="1">
      <c r="A514" s="23" t="s">
        <v>8</v>
      </c>
      <c r="B514" s="21"/>
      <c r="C514" s="21"/>
      <c r="D514" s="21"/>
      <c r="E514" s="4"/>
      <c r="F514" s="9"/>
    </row>
    <row r="515" spans="1:6" ht="12" customHeight="1" hidden="1" outlineLevel="1">
      <c r="A515" s="23"/>
      <c r="B515" s="4"/>
      <c r="C515" s="4"/>
      <c r="D515" s="4"/>
      <c r="E515" s="67"/>
      <c r="F515" s="9"/>
    </row>
    <row r="516" spans="1:6" ht="36" hidden="1" collapsed="1">
      <c r="A516" s="77" t="s">
        <v>184</v>
      </c>
      <c r="B516" s="93">
        <f aca="true" t="shared" si="10" ref="B516:E519">B520+B524</f>
        <v>0</v>
      </c>
      <c r="C516" s="93">
        <f t="shared" si="10"/>
        <v>10</v>
      </c>
      <c r="D516" s="93">
        <f t="shared" si="10"/>
        <v>10</v>
      </c>
      <c r="E516" s="93">
        <f t="shared" si="10"/>
        <v>20</v>
      </c>
      <c r="F516" s="9"/>
    </row>
    <row r="517" spans="1:6" ht="12.75" hidden="1">
      <c r="A517" s="17" t="s">
        <v>4</v>
      </c>
      <c r="B517" s="44">
        <f t="shared" si="10"/>
        <v>0</v>
      </c>
      <c r="C517" s="44">
        <f t="shared" si="10"/>
        <v>0</v>
      </c>
      <c r="D517" s="44">
        <f t="shared" si="10"/>
        <v>0</v>
      </c>
      <c r="E517" s="44">
        <f t="shared" si="10"/>
        <v>0</v>
      </c>
      <c r="F517" s="9"/>
    </row>
    <row r="518" spans="1:6" ht="12.75" hidden="1">
      <c r="A518" s="17" t="s">
        <v>5</v>
      </c>
      <c r="B518" s="44">
        <f t="shared" si="10"/>
        <v>0</v>
      </c>
      <c r="C518" s="44">
        <f t="shared" si="10"/>
        <v>0</v>
      </c>
      <c r="D518" s="44">
        <f t="shared" si="10"/>
        <v>0</v>
      </c>
      <c r="E518" s="44">
        <f t="shared" si="10"/>
        <v>0</v>
      </c>
      <c r="F518" s="9"/>
    </row>
    <row r="519" spans="1:6" ht="12.75" hidden="1">
      <c r="A519" s="17" t="s">
        <v>6</v>
      </c>
      <c r="B519" s="44">
        <f t="shared" si="10"/>
        <v>0</v>
      </c>
      <c r="C519" s="44">
        <f t="shared" si="10"/>
        <v>10</v>
      </c>
      <c r="D519" s="44">
        <f t="shared" si="10"/>
        <v>10</v>
      </c>
      <c r="E519" s="44">
        <f t="shared" si="10"/>
        <v>20</v>
      </c>
      <c r="F519" s="9"/>
    </row>
    <row r="520" spans="1:6" ht="25.5" hidden="1">
      <c r="A520" s="19" t="s">
        <v>185</v>
      </c>
      <c r="B520" s="4">
        <f>B521+B522+B523</f>
        <v>0</v>
      </c>
      <c r="C520" s="4">
        <f>C521+C522+C523</f>
        <v>10</v>
      </c>
      <c r="D520" s="4">
        <f>D521+D522+D523</f>
        <v>10</v>
      </c>
      <c r="E520" s="4">
        <f aca="true" t="shared" si="11" ref="E520:E527">SUM(B520:D520)</f>
        <v>20</v>
      </c>
      <c r="F520" s="9"/>
    </row>
    <row r="521" spans="1:6" ht="12" customHeight="1" hidden="1">
      <c r="A521" s="23" t="s">
        <v>4</v>
      </c>
      <c r="B521" s="21"/>
      <c r="C521" s="21"/>
      <c r="D521" s="21"/>
      <c r="E521" s="4">
        <f t="shared" si="11"/>
        <v>0</v>
      </c>
      <c r="F521" s="9"/>
    </row>
    <row r="522" spans="1:6" ht="12" customHeight="1" hidden="1">
      <c r="A522" s="23" t="s">
        <v>5</v>
      </c>
      <c r="B522" s="21"/>
      <c r="C522" s="21"/>
      <c r="D522" s="21"/>
      <c r="E522" s="4">
        <f t="shared" si="11"/>
        <v>0</v>
      </c>
      <c r="F522" s="9"/>
    </row>
    <row r="523" spans="1:6" ht="12" customHeight="1" hidden="1">
      <c r="A523" s="23" t="s">
        <v>6</v>
      </c>
      <c r="B523" s="21"/>
      <c r="C523" s="21">
        <v>10</v>
      </c>
      <c r="D523" s="21">
        <v>10</v>
      </c>
      <c r="E523" s="4">
        <f t="shared" si="11"/>
        <v>20</v>
      </c>
      <c r="F523" s="9"/>
    </row>
    <row r="524" spans="1:6" ht="38.25" hidden="1">
      <c r="A524" s="94" t="s">
        <v>186</v>
      </c>
      <c r="B524" s="4">
        <f>B525+B526+B527</f>
        <v>0</v>
      </c>
      <c r="C524" s="4">
        <f>C525+C526+C527</f>
        <v>0</v>
      </c>
      <c r="D524" s="4">
        <f>D525+D526+D527</f>
        <v>0</v>
      </c>
      <c r="E524" s="4">
        <f t="shared" si="11"/>
        <v>0</v>
      </c>
      <c r="F524" s="9"/>
    </row>
    <row r="525" spans="1:6" ht="12" customHeight="1" hidden="1">
      <c r="A525" s="23" t="s">
        <v>4</v>
      </c>
      <c r="B525" s="21"/>
      <c r="C525" s="21"/>
      <c r="D525" s="21"/>
      <c r="E525" s="4">
        <f t="shared" si="11"/>
        <v>0</v>
      </c>
      <c r="F525" s="9" t="s">
        <v>187</v>
      </c>
    </row>
    <row r="526" spans="1:6" ht="12" customHeight="1" hidden="1">
      <c r="A526" s="23" t="s">
        <v>5</v>
      </c>
      <c r="B526" s="21"/>
      <c r="C526" s="21"/>
      <c r="D526" s="21"/>
      <c r="E526" s="4">
        <f t="shared" si="11"/>
        <v>0</v>
      </c>
      <c r="F526" s="9"/>
    </row>
    <row r="527" spans="1:6" ht="12" customHeight="1" hidden="1">
      <c r="A527" s="23" t="s">
        <v>6</v>
      </c>
      <c r="B527" s="21"/>
      <c r="C527" s="21"/>
      <c r="D527" s="21"/>
      <c r="E527" s="4">
        <f t="shared" si="11"/>
        <v>0</v>
      </c>
      <c r="F527" s="9"/>
    </row>
    <row r="528" spans="1:6" ht="36" hidden="1">
      <c r="A528" s="95" t="s">
        <v>188</v>
      </c>
      <c r="B528" s="96">
        <f>B534+B555+B595+B633+B651</f>
        <v>34</v>
      </c>
      <c r="C528" s="96">
        <f>C534+C555+C595+C633+C651</f>
        <v>66.7</v>
      </c>
      <c r="D528" s="96">
        <f>D534+D555+D595+D633+D651</f>
        <v>63.400000000000006</v>
      </c>
      <c r="E528" s="96" t="e">
        <f>E534+E555+E595+E633+E651</f>
        <v>#REF!</v>
      </c>
      <c r="F528" s="6"/>
    </row>
    <row r="529" spans="1:6" ht="12" customHeight="1" hidden="1">
      <c r="A529" s="17" t="s">
        <v>4</v>
      </c>
      <c r="B529" s="44">
        <f>B539+B543+B547+B551+B561+B565+B575+B579+B583+B587+B591+B603+B609+B615+B639+B643+B647+B653</f>
        <v>0</v>
      </c>
      <c r="C529" s="44">
        <f>C539+C543+C547+C551+C561+C565+C575+C579+C583+C587+C591+C603+C609+C615+C639+C643+C647+C653</f>
        <v>0</v>
      </c>
      <c r="D529" s="44">
        <f>D539+D543+D547+D551+D561+D565+D575+D579+D583+D587+D591+D603+D609+D615+D639+D643+D647+D653</f>
        <v>0</v>
      </c>
      <c r="E529" s="44">
        <f>E539+E543+E547+E551+E561+E565+E575+E579+E583+E587+E591+E603+E609+E615+E639+E643+E647+E653</f>
        <v>0</v>
      </c>
      <c r="F529" s="9"/>
    </row>
    <row r="530" spans="1:6" ht="12" customHeight="1" hidden="1">
      <c r="A530" s="17" t="s">
        <v>5</v>
      </c>
      <c r="B530" s="44">
        <f>B540+B544+B548+B552+B562+B566+B576+B580+B584+B588+B592+B604+B610+B616+B632+B640+B644+B648+B654</f>
        <v>21.849999999999998</v>
      </c>
      <c r="C530" s="44">
        <f>C540+C544+C548+C552+C562+C566+C576+C580+C584+C588+C592+C604+C610+C616+C632+C640+C644+C648+C654</f>
        <v>27.95</v>
      </c>
      <c r="D530" s="44">
        <f>D540+D544+D548+D552+D562+D566+D576+D580+D584+D588+D592+D604+D610+D616+D632+D640+D644+D648+D654</f>
        <v>35.35</v>
      </c>
      <c r="E530" s="44">
        <f>E540+E544+E548+E552+E562+E566+E576+E580+E584+E588+E592+E604+E610+E616+E632+E640+E644+E648+E654</f>
        <v>88.15</v>
      </c>
      <c r="F530" s="9"/>
    </row>
    <row r="531" spans="1:6" ht="12" customHeight="1" hidden="1">
      <c r="A531" s="17" t="s">
        <v>6</v>
      </c>
      <c r="B531" s="44">
        <f>B541+B545+B549+B553+B563+B567+B569+B572+B577+B581+B585+B589+B593+B605+B611+B617+B641+B645+B649+B655</f>
        <v>12.15</v>
      </c>
      <c r="C531" s="44">
        <f>C541+C545+C549+C553+C563+C567+C569+C572+C577+C581+C585+C589+C593+C605+C611+C617+C641+C645+C649+C655</f>
        <v>18.35</v>
      </c>
      <c r="D531" s="44">
        <f>D541+D545+D549+D553+D563+D567+D569+D572+D577+D581+D585+D589+D593+D605+D611+D617+D641+D645+D649+D655</f>
        <v>7.55</v>
      </c>
      <c r="E531" s="44">
        <f>E541+E545+E549+E553+E563+E567+E569+E572+E577+E581+E585+E589+E593+E605+E611+E617+E641+E645+E649+E655</f>
        <v>38.05</v>
      </c>
      <c r="F531" s="9"/>
    </row>
    <row r="532" spans="1:6" ht="12" customHeight="1" hidden="1">
      <c r="A532" s="17" t="s">
        <v>8</v>
      </c>
      <c r="B532" s="44">
        <f>B570+B573+B594+B607+B613+B619+B656</f>
        <v>0</v>
      </c>
      <c r="C532" s="44">
        <f>C570+C573+C594+C607+C613+C619+C656</f>
        <v>0.4</v>
      </c>
      <c r="D532" s="44">
        <f>D570+D573+D594+D607+D613+D619+D656</f>
        <v>0.5</v>
      </c>
      <c r="E532" s="44">
        <f>E570+E573+E594+E607+E613+E619+E656</f>
        <v>0.9</v>
      </c>
      <c r="F532" s="9"/>
    </row>
    <row r="533" spans="1:6" ht="12" customHeight="1" hidden="1">
      <c r="A533" s="17" t="s">
        <v>7</v>
      </c>
      <c r="B533" s="44">
        <f>B627+B658</f>
        <v>0</v>
      </c>
      <c r="C533" s="44">
        <f>C627+C658</f>
        <v>20</v>
      </c>
      <c r="D533" s="44">
        <f>D627+D658</f>
        <v>20</v>
      </c>
      <c r="E533" s="44">
        <f>E627+E658</f>
        <v>40</v>
      </c>
      <c r="F533" s="9"/>
    </row>
    <row r="534" spans="1:6" ht="18" hidden="1">
      <c r="A534" s="97" t="s">
        <v>189</v>
      </c>
      <c r="B534" s="98">
        <f>B538+B542+B546+B550</f>
        <v>5</v>
      </c>
      <c r="C534" s="98">
        <f>C538+C542+C546+C550</f>
        <v>5.5</v>
      </c>
      <c r="D534" s="98">
        <f>D538+D542+D546+D550</f>
        <v>3.7</v>
      </c>
      <c r="E534" s="98">
        <f>E538+E542+E546+E550</f>
        <v>14.2</v>
      </c>
      <c r="F534" s="9"/>
    </row>
    <row r="535" spans="1:6" ht="12.75" hidden="1">
      <c r="A535" s="99" t="s">
        <v>4</v>
      </c>
      <c r="B535" s="65">
        <f aca="true" t="shared" si="12" ref="B535:D537">B539+B543+B547+B551</f>
        <v>0</v>
      </c>
      <c r="C535" s="65">
        <f t="shared" si="12"/>
        <v>0</v>
      </c>
      <c r="D535" s="65">
        <f t="shared" si="12"/>
        <v>0</v>
      </c>
      <c r="E535" s="100">
        <f aca="true" t="shared" si="13" ref="E535:E545">SUM(B535:D535)</f>
        <v>0</v>
      </c>
      <c r="F535" s="9"/>
    </row>
    <row r="536" spans="1:6" ht="12.75" hidden="1">
      <c r="A536" s="99" t="s">
        <v>5</v>
      </c>
      <c r="B536" s="65">
        <f t="shared" si="12"/>
        <v>3.2</v>
      </c>
      <c r="C536" s="65">
        <f t="shared" si="12"/>
        <v>3.5</v>
      </c>
      <c r="D536" s="65">
        <f t="shared" si="12"/>
        <v>3</v>
      </c>
      <c r="E536" s="100">
        <f t="shared" si="13"/>
        <v>9.7</v>
      </c>
      <c r="F536" s="9"/>
    </row>
    <row r="537" spans="1:6" ht="12.75" hidden="1">
      <c r="A537" s="99" t="s">
        <v>6</v>
      </c>
      <c r="B537" s="65">
        <f t="shared" si="12"/>
        <v>1.8</v>
      </c>
      <c r="C537" s="65">
        <f t="shared" si="12"/>
        <v>2</v>
      </c>
      <c r="D537" s="65">
        <f t="shared" si="12"/>
        <v>0.7</v>
      </c>
      <c r="E537" s="100">
        <f t="shared" si="13"/>
        <v>4.5</v>
      </c>
      <c r="F537" s="9"/>
    </row>
    <row r="538" spans="1:6" ht="25.5" hidden="1">
      <c r="A538" s="33" t="s">
        <v>190</v>
      </c>
      <c r="B538" s="4">
        <f>B539+B540+B541</f>
        <v>0</v>
      </c>
      <c r="C538" s="4">
        <f>C539+C540+C541</f>
        <v>0</v>
      </c>
      <c r="D538" s="4">
        <f>D539+D540+D541</f>
        <v>0</v>
      </c>
      <c r="E538" s="4">
        <f t="shared" si="13"/>
        <v>0</v>
      </c>
      <c r="F538" s="9"/>
    </row>
    <row r="539" spans="1:6" ht="12" customHeight="1" hidden="1">
      <c r="A539" s="23" t="s">
        <v>4</v>
      </c>
      <c r="B539" s="21"/>
      <c r="C539" s="21"/>
      <c r="D539" s="21"/>
      <c r="E539" s="4">
        <f t="shared" si="13"/>
        <v>0</v>
      </c>
      <c r="F539" s="9"/>
    </row>
    <row r="540" spans="1:6" ht="12" customHeight="1" hidden="1">
      <c r="A540" s="23" t="s">
        <v>5</v>
      </c>
      <c r="B540" s="21"/>
      <c r="C540" s="21"/>
      <c r="D540" s="21"/>
      <c r="E540" s="4">
        <f t="shared" si="13"/>
        <v>0</v>
      </c>
      <c r="F540" s="9"/>
    </row>
    <row r="541" spans="1:6" ht="12" customHeight="1" hidden="1">
      <c r="A541" s="23" t="s">
        <v>6</v>
      </c>
      <c r="B541" s="21"/>
      <c r="C541" s="21"/>
      <c r="D541" s="21"/>
      <c r="E541" s="4">
        <f t="shared" si="13"/>
        <v>0</v>
      </c>
      <c r="F541" s="9"/>
    </row>
    <row r="542" spans="1:6" ht="25.5" hidden="1">
      <c r="A542" s="19" t="s">
        <v>191</v>
      </c>
      <c r="B542" s="4">
        <f>B543+B544+B545</f>
        <v>2</v>
      </c>
      <c r="C542" s="4">
        <f>C543+C544+C545</f>
        <v>3.5</v>
      </c>
      <c r="D542" s="4">
        <f>D543+D544+D545</f>
        <v>3.7</v>
      </c>
      <c r="E542" s="4">
        <f t="shared" si="13"/>
        <v>9.2</v>
      </c>
      <c r="F542" s="9"/>
    </row>
    <row r="543" spans="1:6" ht="12" customHeight="1" hidden="1">
      <c r="A543" s="23" t="s">
        <v>4</v>
      </c>
      <c r="B543" s="21"/>
      <c r="C543" s="21"/>
      <c r="D543" s="21"/>
      <c r="E543" s="4">
        <f t="shared" si="13"/>
        <v>0</v>
      </c>
      <c r="F543" s="9"/>
    </row>
    <row r="544" spans="1:6" ht="12" customHeight="1" hidden="1">
      <c r="A544" s="23" t="s">
        <v>5</v>
      </c>
      <c r="B544" s="21">
        <v>1.2</v>
      </c>
      <c r="C544" s="21">
        <v>2.5</v>
      </c>
      <c r="D544" s="21">
        <v>3</v>
      </c>
      <c r="E544" s="4">
        <f t="shared" si="13"/>
        <v>6.7</v>
      </c>
      <c r="F544" s="9"/>
    </row>
    <row r="545" spans="1:6" ht="12" customHeight="1" hidden="1">
      <c r="A545" s="23" t="s">
        <v>6</v>
      </c>
      <c r="B545" s="21">
        <v>0.8</v>
      </c>
      <c r="C545" s="21">
        <v>1</v>
      </c>
      <c r="D545" s="21">
        <v>0.7</v>
      </c>
      <c r="E545" s="4">
        <f t="shared" si="13"/>
        <v>2.5</v>
      </c>
      <c r="F545" s="9"/>
    </row>
    <row r="546" spans="1:6" s="102" customFormat="1" ht="25.5" hidden="1" outlineLevel="1">
      <c r="A546" s="101" t="s">
        <v>192</v>
      </c>
      <c r="B546" s="35">
        <f>B547+B548+B549</f>
        <v>3</v>
      </c>
      <c r="C546" s="35">
        <f>C547+C548+C549</f>
        <v>2</v>
      </c>
      <c r="D546" s="35">
        <f>D547+D548+D549</f>
        <v>0</v>
      </c>
      <c r="E546" s="35">
        <f>E547+E548+E549</f>
        <v>5</v>
      </c>
      <c r="F546" s="30"/>
    </row>
    <row r="547" spans="1:6" ht="12" customHeight="1" hidden="1" outlineLevel="1">
      <c r="A547" s="23" t="s">
        <v>4</v>
      </c>
      <c r="B547" s="21"/>
      <c r="C547" s="21"/>
      <c r="D547" s="21"/>
      <c r="E547" s="4"/>
      <c r="F547" s="9"/>
    </row>
    <row r="548" spans="1:6" ht="12" customHeight="1" hidden="1" outlineLevel="1">
      <c r="A548" s="23" t="s">
        <v>5</v>
      </c>
      <c r="B548" s="21">
        <v>2</v>
      </c>
      <c r="C548" s="21">
        <v>1</v>
      </c>
      <c r="D548" s="21"/>
      <c r="E548" s="4">
        <f aca="true" t="shared" si="14" ref="E548:E553">SUM(B548:D548)</f>
        <v>3</v>
      </c>
      <c r="F548" s="9"/>
    </row>
    <row r="549" spans="1:6" ht="12" customHeight="1" hidden="1" outlineLevel="1">
      <c r="A549" s="23" t="s">
        <v>6</v>
      </c>
      <c r="B549" s="21">
        <v>1</v>
      </c>
      <c r="C549" s="21">
        <v>1</v>
      </c>
      <c r="D549" s="21"/>
      <c r="E549" s="4">
        <f t="shared" si="14"/>
        <v>2</v>
      </c>
      <c r="F549" s="9"/>
    </row>
    <row r="550" spans="1:6" ht="25.5" hidden="1">
      <c r="A550" s="33" t="s">
        <v>193</v>
      </c>
      <c r="B550" s="4">
        <f>B551+B552+B553</f>
        <v>0</v>
      </c>
      <c r="C550" s="4">
        <f>C551+C552+C553</f>
        <v>0</v>
      </c>
      <c r="D550" s="4">
        <f>D551+D552+D553</f>
        <v>0</v>
      </c>
      <c r="E550" s="4">
        <f t="shared" si="14"/>
        <v>0</v>
      </c>
      <c r="F550" s="9"/>
    </row>
    <row r="551" spans="1:6" ht="12" customHeight="1" hidden="1">
      <c r="A551" s="23" t="s">
        <v>4</v>
      </c>
      <c r="B551" s="21"/>
      <c r="C551" s="21"/>
      <c r="D551" s="21"/>
      <c r="E551" s="4">
        <f t="shared" si="14"/>
        <v>0</v>
      </c>
      <c r="F551" s="9"/>
    </row>
    <row r="552" spans="1:6" ht="12" customHeight="1" hidden="1">
      <c r="A552" s="23" t="s">
        <v>5</v>
      </c>
      <c r="B552" s="21"/>
      <c r="C552" s="21"/>
      <c r="D552" s="21"/>
      <c r="E552" s="4">
        <f t="shared" si="14"/>
        <v>0</v>
      </c>
      <c r="F552" s="9"/>
    </row>
    <row r="553" spans="1:6" ht="12" customHeight="1" hidden="1">
      <c r="A553" s="23" t="s">
        <v>6</v>
      </c>
      <c r="B553" s="21"/>
      <c r="C553" s="21"/>
      <c r="D553" s="21"/>
      <c r="E553" s="4">
        <f t="shared" si="14"/>
        <v>0</v>
      </c>
      <c r="F553" s="9"/>
    </row>
    <row r="554" spans="1:6" ht="12" customHeight="1" hidden="1">
      <c r="A554" s="23"/>
      <c r="B554" s="21"/>
      <c r="C554" s="21"/>
      <c r="D554" s="21"/>
      <c r="E554" s="76"/>
      <c r="F554" s="9"/>
    </row>
    <row r="555" spans="1:6" ht="16.5" customHeight="1" hidden="1">
      <c r="A555" s="97" t="s">
        <v>194</v>
      </c>
      <c r="B555" s="98">
        <f>B560+B564+B574+B578+B582+B586+B590+B568+B571</f>
        <v>16.6</v>
      </c>
      <c r="C555" s="98">
        <f>C560+C564+C574+C578+C582+C586+C590+C568+C571</f>
        <v>31</v>
      </c>
      <c r="D555" s="98">
        <f>D560+D564+D574+D578+D582+D586+D590+D568+D571</f>
        <v>30.1</v>
      </c>
      <c r="E555" s="98">
        <f>E560+E564+E574+E578+E582+E586+E590+E568+E571</f>
        <v>77.7</v>
      </c>
      <c r="F555" s="9"/>
    </row>
    <row r="556" spans="1:6" ht="12.75" hidden="1">
      <c r="A556" s="99" t="s">
        <v>4</v>
      </c>
      <c r="B556" s="65">
        <f aca="true" t="shared" si="15" ref="B556:D557">B561+B565+B575+B579+B583+B587+B591</f>
        <v>0</v>
      </c>
      <c r="C556" s="65">
        <f t="shared" si="15"/>
        <v>0</v>
      </c>
      <c r="D556" s="65">
        <f t="shared" si="15"/>
        <v>0</v>
      </c>
      <c r="E556" s="100">
        <f aca="true" t="shared" si="16" ref="E556:E569">SUM(B556:D556)</f>
        <v>0</v>
      </c>
      <c r="F556" s="9"/>
    </row>
    <row r="557" spans="1:6" ht="12.75" hidden="1">
      <c r="A557" s="99" t="s">
        <v>5</v>
      </c>
      <c r="B557" s="65">
        <f t="shared" si="15"/>
        <v>7.5</v>
      </c>
      <c r="C557" s="65">
        <f t="shared" si="15"/>
        <v>15.5</v>
      </c>
      <c r="D557" s="65">
        <f t="shared" si="15"/>
        <v>24</v>
      </c>
      <c r="E557" s="100">
        <f t="shared" si="16"/>
        <v>47</v>
      </c>
      <c r="F557" s="9"/>
    </row>
    <row r="558" spans="1:6" ht="12.75" hidden="1">
      <c r="A558" s="99" t="s">
        <v>6</v>
      </c>
      <c r="B558" s="65">
        <f>B563+B567+B569+B572+B577+B581+B585+B589+B593</f>
        <v>9.1</v>
      </c>
      <c r="C558" s="65">
        <f>C563+C567+C569+C572+C577+C581+C585+C589+C593</f>
        <v>15.1</v>
      </c>
      <c r="D558" s="65">
        <f>D563+D567+D569+D572+D577+D581+D585+D589+D593</f>
        <v>5.6</v>
      </c>
      <c r="E558" s="100">
        <f t="shared" si="16"/>
        <v>29.799999999999997</v>
      </c>
      <c r="F558" s="9"/>
    </row>
    <row r="559" spans="1:6" ht="12.75" hidden="1">
      <c r="A559" s="99" t="s">
        <v>8</v>
      </c>
      <c r="B559" s="65">
        <f>B570+B573+B594</f>
        <v>0</v>
      </c>
      <c r="C559" s="65">
        <f>C570+C573+C594</f>
        <v>0.4</v>
      </c>
      <c r="D559" s="65">
        <f>D570+D573+D594</f>
        <v>0.5</v>
      </c>
      <c r="E559" s="100">
        <f t="shared" si="16"/>
        <v>0.9</v>
      </c>
      <c r="F559" s="9"/>
    </row>
    <row r="560" spans="1:6" ht="25.5" hidden="1">
      <c r="A560" s="33" t="s">
        <v>195</v>
      </c>
      <c r="B560" s="4">
        <f>B561+B562+B563</f>
        <v>12</v>
      </c>
      <c r="C560" s="4">
        <f>C561+C562+C563</f>
        <v>10</v>
      </c>
      <c r="D560" s="4">
        <f>D561+D562+D563</f>
        <v>10</v>
      </c>
      <c r="E560" s="4">
        <f t="shared" si="16"/>
        <v>32</v>
      </c>
      <c r="F560" s="9" t="s">
        <v>196</v>
      </c>
    </row>
    <row r="561" spans="1:6" ht="12" customHeight="1" hidden="1">
      <c r="A561" s="23" t="s">
        <v>4</v>
      </c>
      <c r="B561" s="21"/>
      <c r="C561" s="21"/>
      <c r="D561" s="21"/>
      <c r="E561" s="4">
        <f t="shared" si="16"/>
        <v>0</v>
      </c>
      <c r="F561" s="9"/>
    </row>
    <row r="562" spans="1:6" ht="12" customHeight="1" hidden="1">
      <c r="A562" s="23" t="s">
        <v>5</v>
      </c>
      <c r="B562" s="21">
        <v>6</v>
      </c>
      <c r="C562" s="21">
        <v>5</v>
      </c>
      <c r="D562" s="21">
        <v>5</v>
      </c>
      <c r="E562" s="4">
        <f t="shared" si="16"/>
        <v>16</v>
      </c>
      <c r="F562" s="9"/>
    </row>
    <row r="563" spans="1:6" ht="12" customHeight="1" hidden="1">
      <c r="A563" s="23" t="s">
        <v>6</v>
      </c>
      <c r="B563" s="21">
        <v>6</v>
      </c>
      <c r="C563" s="21">
        <v>5</v>
      </c>
      <c r="D563" s="21">
        <v>5</v>
      </c>
      <c r="E563" s="4">
        <f t="shared" si="16"/>
        <v>16</v>
      </c>
      <c r="F563" s="9"/>
    </row>
    <row r="564" spans="1:6" ht="12" customHeight="1" hidden="1">
      <c r="A564" s="33" t="s">
        <v>197</v>
      </c>
      <c r="B564" s="4">
        <f>B565+B566+B567</f>
        <v>2</v>
      </c>
      <c r="C564" s="4">
        <f>C565+C566+C567</f>
        <v>19</v>
      </c>
      <c r="D564" s="4">
        <f>D565+D566+D567</f>
        <v>18</v>
      </c>
      <c r="E564" s="4">
        <f t="shared" si="16"/>
        <v>39</v>
      </c>
      <c r="F564" s="9" t="s">
        <v>198</v>
      </c>
    </row>
    <row r="565" spans="1:6" ht="12" customHeight="1" hidden="1">
      <c r="A565" s="23" t="s">
        <v>4</v>
      </c>
      <c r="B565" s="21"/>
      <c r="C565" s="21"/>
      <c r="D565" s="21"/>
      <c r="E565" s="4">
        <f t="shared" si="16"/>
        <v>0</v>
      </c>
      <c r="F565" s="9"/>
    </row>
    <row r="566" spans="1:6" ht="12" customHeight="1" hidden="1">
      <c r="A566" s="23" t="s">
        <v>5</v>
      </c>
      <c r="B566" s="21"/>
      <c r="C566" s="21">
        <v>9.5</v>
      </c>
      <c r="D566" s="21">
        <v>18</v>
      </c>
      <c r="E566" s="4">
        <f t="shared" si="16"/>
        <v>27.5</v>
      </c>
      <c r="F566" s="9"/>
    </row>
    <row r="567" spans="1:6" ht="12" customHeight="1" hidden="1">
      <c r="A567" s="23" t="s">
        <v>6</v>
      </c>
      <c r="B567" s="21">
        <v>2</v>
      </c>
      <c r="C567" s="21">
        <v>9.5</v>
      </c>
      <c r="D567" s="21"/>
      <c r="E567" s="4">
        <f t="shared" si="16"/>
        <v>11.5</v>
      </c>
      <c r="F567" s="9"/>
    </row>
    <row r="568" spans="1:6" ht="25.5" hidden="1">
      <c r="A568" s="33" t="s">
        <v>199</v>
      </c>
      <c r="B568" s="103"/>
      <c r="C568" s="103"/>
      <c r="D568" s="103"/>
      <c r="E568" s="103">
        <f t="shared" si="16"/>
        <v>0</v>
      </c>
      <c r="F568" s="9"/>
    </row>
    <row r="569" spans="1:6" ht="12" customHeight="1" hidden="1">
      <c r="A569" s="23" t="s">
        <v>6</v>
      </c>
      <c r="B569" s="29"/>
      <c r="C569" s="29"/>
      <c r="D569" s="29"/>
      <c r="E569" s="103">
        <f t="shared" si="16"/>
        <v>0</v>
      </c>
      <c r="F569" s="9"/>
    </row>
    <row r="570" spans="1:6" ht="12" customHeight="1" hidden="1">
      <c r="A570" s="104" t="s">
        <v>8</v>
      </c>
      <c r="B570" s="21"/>
      <c r="C570" s="21"/>
      <c r="D570" s="21"/>
      <c r="E570" s="4"/>
      <c r="F570" s="9"/>
    </row>
    <row r="571" spans="1:6" ht="38.25" hidden="1">
      <c r="A571" s="19" t="s">
        <v>200</v>
      </c>
      <c r="B571" s="62">
        <f>B572+B573</f>
        <v>0.1</v>
      </c>
      <c r="C571" s="62">
        <f>C572+C573</f>
        <v>0.1</v>
      </c>
      <c r="D571" s="62">
        <f>D572+D573</f>
        <v>0.1</v>
      </c>
      <c r="E571" s="62">
        <f>E572+E573</f>
        <v>0.30000000000000004</v>
      </c>
      <c r="F571" s="9"/>
    </row>
    <row r="572" spans="1:6" ht="12" customHeight="1" hidden="1">
      <c r="A572" s="23" t="s">
        <v>6</v>
      </c>
      <c r="B572" s="21">
        <v>0.1</v>
      </c>
      <c r="C572" s="21">
        <v>0.1</v>
      </c>
      <c r="D572" s="21">
        <v>0.1</v>
      </c>
      <c r="E572" s="4">
        <f>SUM(B572:D572)</f>
        <v>0.30000000000000004</v>
      </c>
      <c r="F572" s="9"/>
    </row>
    <row r="573" spans="1:6" ht="12" customHeight="1" hidden="1">
      <c r="A573" s="104" t="s">
        <v>8</v>
      </c>
      <c r="B573" s="21"/>
      <c r="C573" s="21"/>
      <c r="D573" s="21"/>
      <c r="E573" s="4"/>
      <c r="F573" s="9"/>
    </row>
    <row r="574" spans="1:6" ht="33.75" hidden="1">
      <c r="A574" s="19" t="s">
        <v>201</v>
      </c>
      <c r="B574" s="4">
        <f>B575+B576+B577</f>
        <v>0</v>
      </c>
      <c r="C574" s="4">
        <f>C575+C576+C577</f>
        <v>0</v>
      </c>
      <c r="D574" s="4">
        <f>D575+D576+D577</f>
        <v>0</v>
      </c>
      <c r="E574" s="4">
        <f aca="true" t="shared" si="17" ref="E574:E589">SUM(B574:D574)</f>
        <v>0</v>
      </c>
      <c r="F574" s="9" t="s">
        <v>202</v>
      </c>
    </row>
    <row r="575" spans="1:6" ht="12" customHeight="1" hidden="1">
      <c r="A575" s="23" t="s">
        <v>4</v>
      </c>
      <c r="B575" s="21"/>
      <c r="C575" s="21"/>
      <c r="D575" s="21"/>
      <c r="E575" s="4">
        <f t="shared" si="17"/>
        <v>0</v>
      </c>
      <c r="F575" s="9"/>
    </row>
    <row r="576" spans="1:6" ht="12" customHeight="1" hidden="1">
      <c r="A576" s="23" t="s">
        <v>5</v>
      </c>
      <c r="B576" s="21"/>
      <c r="C576" s="21"/>
      <c r="D576" s="21"/>
      <c r="E576" s="4">
        <f t="shared" si="17"/>
        <v>0</v>
      </c>
      <c r="F576" s="9"/>
    </row>
    <row r="577" spans="1:6" ht="12" customHeight="1" hidden="1">
      <c r="A577" s="23" t="s">
        <v>6</v>
      </c>
      <c r="B577" s="21"/>
      <c r="C577" s="21"/>
      <c r="D577" s="21"/>
      <c r="E577" s="4">
        <f t="shared" si="17"/>
        <v>0</v>
      </c>
      <c r="F577" s="9"/>
    </row>
    <row r="578" spans="1:6" ht="12" customHeight="1" hidden="1">
      <c r="A578" s="33" t="s">
        <v>203</v>
      </c>
      <c r="B578" s="4">
        <f>B579+B580+B581</f>
        <v>0</v>
      </c>
      <c r="C578" s="4">
        <f>C579+C580+C581</f>
        <v>0</v>
      </c>
      <c r="D578" s="4">
        <f>D579+D580+D581</f>
        <v>0</v>
      </c>
      <c r="E578" s="4">
        <f t="shared" si="17"/>
        <v>0</v>
      </c>
      <c r="F578" s="9"/>
    </row>
    <row r="579" spans="1:6" ht="12" customHeight="1" hidden="1">
      <c r="A579" s="23" t="s">
        <v>4</v>
      </c>
      <c r="B579" s="21"/>
      <c r="C579" s="21"/>
      <c r="D579" s="21"/>
      <c r="E579" s="4">
        <f t="shared" si="17"/>
        <v>0</v>
      </c>
      <c r="F579" s="9"/>
    </row>
    <row r="580" spans="1:6" ht="12" customHeight="1" hidden="1">
      <c r="A580" s="23" t="s">
        <v>5</v>
      </c>
      <c r="B580" s="21"/>
      <c r="C580" s="21"/>
      <c r="D580" s="21"/>
      <c r="E580" s="4">
        <f t="shared" si="17"/>
        <v>0</v>
      </c>
      <c r="F580" s="9"/>
    </row>
    <row r="581" spans="1:6" ht="12" customHeight="1" hidden="1">
      <c r="A581" s="23" t="s">
        <v>6</v>
      </c>
      <c r="B581" s="21"/>
      <c r="C581" s="21"/>
      <c r="D581" s="21"/>
      <c r="E581" s="4">
        <f t="shared" si="17"/>
        <v>0</v>
      </c>
      <c r="F581" s="9"/>
    </row>
    <row r="582" spans="1:6" ht="12" customHeight="1" hidden="1">
      <c r="A582" s="33" t="s">
        <v>204</v>
      </c>
      <c r="B582" s="4">
        <f>B583+B584+B585</f>
        <v>0.5</v>
      </c>
      <c r="C582" s="4">
        <f>C583+C584+C585</f>
        <v>0</v>
      </c>
      <c r="D582" s="4">
        <f>D583+D584+D585</f>
        <v>0</v>
      </c>
      <c r="E582" s="4">
        <f t="shared" si="17"/>
        <v>0.5</v>
      </c>
      <c r="F582" s="9"/>
    </row>
    <row r="583" spans="1:6" ht="12" customHeight="1" hidden="1">
      <c r="A583" s="23" t="s">
        <v>4</v>
      </c>
      <c r="B583" s="21"/>
      <c r="C583" s="21"/>
      <c r="D583" s="21"/>
      <c r="E583" s="4">
        <f t="shared" si="17"/>
        <v>0</v>
      </c>
      <c r="F583" s="9"/>
    </row>
    <row r="584" spans="1:6" ht="12" customHeight="1" hidden="1">
      <c r="A584" s="23" t="s">
        <v>5</v>
      </c>
      <c r="B584" s="21"/>
      <c r="C584" s="21"/>
      <c r="D584" s="21"/>
      <c r="E584" s="4">
        <f t="shared" si="17"/>
        <v>0</v>
      </c>
      <c r="F584" s="9"/>
    </row>
    <row r="585" spans="1:6" ht="12" customHeight="1" hidden="1">
      <c r="A585" s="23" t="s">
        <v>6</v>
      </c>
      <c r="B585" s="21">
        <v>0.5</v>
      </c>
      <c r="C585" s="21"/>
      <c r="D585" s="21"/>
      <c r="E585" s="4">
        <f t="shared" si="17"/>
        <v>0.5</v>
      </c>
      <c r="F585" s="9"/>
    </row>
    <row r="586" spans="1:6" ht="25.5" hidden="1">
      <c r="A586" s="33" t="s">
        <v>205</v>
      </c>
      <c r="B586" s="4">
        <f>B587+B588+B589</f>
        <v>1.5</v>
      </c>
      <c r="C586" s="4">
        <f>C587+C588+C589</f>
        <v>1</v>
      </c>
      <c r="D586" s="4">
        <f>D587+D588+D589</f>
        <v>1</v>
      </c>
      <c r="E586" s="4">
        <f t="shared" si="17"/>
        <v>3.5</v>
      </c>
      <c r="F586" s="9"/>
    </row>
    <row r="587" spans="1:6" ht="12" customHeight="1" hidden="1">
      <c r="A587" s="23" t="s">
        <v>4</v>
      </c>
      <c r="B587" s="21"/>
      <c r="C587" s="21"/>
      <c r="D587" s="21"/>
      <c r="E587" s="4">
        <f t="shared" si="17"/>
        <v>0</v>
      </c>
      <c r="F587" s="9"/>
    </row>
    <row r="588" spans="1:6" ht="12" customHeight="1" hidden="1">
      <c r="A588" s="23" t="s">
        <v>5</v>
      </c>
      <c r="B588" s="21">
        <v>1.5</v>
      </c>
      <c r="C588" s="21">
        <v>1</v>
      </c>
      <c r="D588" s="21">
        <v>1</v>
      </c>
      <c r="E588" s="4">
        <f t="shared" si="17"/>
        <v>3.5</v>
      </c>
      <c r="F588" s="9"/>
    </row>
    <row r="589" spans="1:6" ht="12" customHeight="1" hidden="1">
      <c r="A589" s="23" t="s">
        <v>6</v>
      </c>
      <c r="B589" s="21"/>
      <c r="C589" s="21"/>
      <c r="D589" s="21"/>
      <c r="E589" s="4">
        <f t="shared" si="17"/>
        <v>0</v>
      </c>
      <c r="F589" s="9"/>
    </row>
    <row r="590" spans="1:6" ht="12" customHeight="1" hidden="1">
      <c r="A590" s="19" t="s">
        <v>206</v>
      </c>
      <c r="B590" s="4">
        <f>B591+B592+B593+B594</f>
        <v>0.5</v>
      </c>
      <c r="C590" s="4">
        <f>C591+C592+C593+C594</f>
        <v>0.9</v>
      </c>
      <c r="D590" s="4">
        <f>D591+D592+D593+D594</f>
        <v>1</v>
      </c>
      <c r="E590" s="4">
        <f>E591+E592+E593+E594</f>
        <v>2.4</v>
      </c>
      <c r="F590" s="9"/>
    </row>
    <row r="591" spans="1:6" ht="12" customHeight="1" hidden="1">
      <c r="A591" s="23" t="s">
        <v>4</v>
      </c>
      <c r="B591" s="21"/>
      <c r="C591" s="21"/>
      <c r="D591" s="21"/>
      <c r="E591" s="4">
        <f>SUM(B591:D591)</f>
        <v>0</v>
      </c>
      <c r="F591" s="9"/>
    </row>
    <row r="592" spans="1:6" ht="12" customHeight="1" hidden="1">
      <c r="A592" s="23" t="s">
        <v>5</v>
      </c>
      <c r="B592" s="21"/>
      <c r="C592" s="21"/>
      <c r="D592" s="21"/>
      <c r="E592" s="4">
        <f>SUM(B592:D592)</f>
        <v>0</v>
      </c>
      <c r="F592" s="9"/>
    </row>
    <row r="593" spans="1:6" ht="12" customHeight="1" hidden="1">
      <c r="A593" s="23" t="s">
        <v>6</v>
      </c>
      <c r="B593" s="21">
        <v>0.5</v>
      </c>
      <c r="C593" s="21">
        <v>0.5</v>
      </c>
      <c r="D593" s="21">
        <v>0.5</v>
      </c>
      <c r="E593" s="4">
        <f>SUM(B593:D593)</f>
        <v>1.5</v>
      </c>
      <c r="F593" s="9"/>
    </row>
    <row r="594" spans="1:6" ht="12" customHeight="1" hidden="1">
      <c r="A594" s="23" t="s">
        <v>8</v>
      </c>
      <c r="B594" s="21"/>
      <c r="C594" s="21">
        <v>0.4</v>
      </c>
      <c r="D594" s="21">
        <v>0.5</v>
      </c>
      <c r="E594" s="4">
        <f>SUM(B594:D594)</f>
        <v>0.9</v>
      </c>
      <c r="F594" s="9"/>
    </row>
    <row r="595" spans="1:6" ht="18" hidden="1">
      <c r="A595" s="97" t="s">
        <v>207</v>
      </c>
      <c r="B595" s="98">
        <f>B601+B626</f>
        <v>2.5</v>
      </c>
      <c r="C595" s="98">
        <f>C601+C626</f>
        <v>2.5</v>
      </c>
      <c r="D595" s="98">
        <f>D601+D626</f>
        <v>2.5</v>
      </c>
      <c r="E595" s="98" t="e">
        <f>E601+E626</f>
        <v>#REF!</v>
      </c>
      <c r="F595" s="30"/>
    </row>
    <row r="596" spans="1:6" ht="12.75" hidden="1">
      <c r="A596" s="99" t="s">
        <v>4</v>
      </c>
      <c r="B596" s="65">
        <f>B603+B609+B615</f>
        <v>0</v>
      </c>
      <c r="C596" s="65">
        <f>C603+C609+C615</f>
        <v>0</v>
      </c>
      <c r="D596" s="65">
        <f>D603+D609+D615</f>
        <v>0</v>
      </c>
      <c r="E596" s="65">
        <f>E603+E609+E615</f>
        <v>0</v>
      </c>
      <c r="F596" s="30"/>
    </row>
    <row r="597" spans="1:6" ht="12.75" hidden="1">
      <c r="A597" s="99" t="s">
        <v>5</v>
      </c>
      <c r="B597" s="65">
        <f>B604+B610+B616+B632</f>
        <v>1.25</v>
      </c>
      <c r="C597" s="65">
        <f>C604+C610+C616+C632</f>
        <v>1.25</v>
      </c>
      <c r="D597" s="65">
        <f>D604+D610+D616+D632</f>
        <v>1.25</v>
      </c>
      <c r="E597" s="65">
        <f>E604+E610+E616+E632</f>
        <v>3.75</v>
      </c>
      <c r="F597" s="30"/>
    </row>
    <row r="598" spans="1:6" ht="12.75" hidden="1">
      <c r="A598" s="99" t="s">
        <v>6</v>
      </c>
      <c r="B598" s="65">
        <f>B605+B611+B617</f>
        <v>1.25</v>
      </c>
      <c r="C598" s="65">
        <f>C605+C611+C617</f>
        <v>1.25</v>
      </c>
      <c r="D598" s="65">
        <f>D605+D611+D617</f>
        <v>1.25</v>
      </c>
      <c r="E598" s="65">
        <f>E605+E611+E617</f>
        <v>3.75</v>
      </c>
      <c r="F598" s="30"/>
    </row>
    <row r="599" spans="1:6" ht="12.75" hidden="1">
      <c r="A599" s="99" t="s">
        <v>7</v>
      </c>
      <c r="B599" s="65">
        <f>B606+B612+B618+B627</f>
        <v>0</v>
      </c>
      <c r="C599" s="65">
        <f>C606+C612+C618+C627</f>
        <v>0</v>
      </c>
      <c r="D599" s="65">
        <f>D606+D612+D618+D627</f>
        <v>0</v>
      </c>
      <c r="E599" s="65">
        <f>E606+E612+E618+E627</f>
        <v>0</v>
      </c>
      <c r="F599" s="30"/>
    </row>
    <row r="600" spans="1:6" ht="12.75" hidden="1">
      <c r="A600" s="99" t="s">
        <v>8</v>
      </c>
      <c r="B600" s="65">
        <f>B607+B613+B619</f>
        <v>0</v>
      </c>
      <c r="C600" s="65">
        <f>C607+C613+C619</f>
        <v>0</v>
      </c>
      <c r="D600" s="65">
        <f>D607+D613+D619</f>
        <v>0</v>
      </c>
      <c r="E600" s="65">
        <f>E607+E613+E619</f>
        <v>0</v>
      </c>
      <c r="F600" s="30"/>
    </row>
    <row r="601" spans="1:6" ht="15.75" hidden="1">
      <c r="A601" s="47" t="s">
        <v>208</v>
      </c>
      <c r="B601" s="105">
        <f>B602+B608+B614+B620</f>
        <v>2.5</v>
      </c>
      <c r="C601" s="105">
        <f>C602+C608+C614+C620</f>
        <v>2.5</v>
      </c>
      <c r="D601" s="105">
        <f>D602+D608+D614+D620</f>
        <v>2.5</v>
      </c>
      <c r="E601" s="105" t="e">
        <f>E602+E608+E614+E620</f>
        <v>#REF!</v>
      </c>
      <c r="F601" s="9"/>
    </row>
    <row r="602" spans="1:6" ht="25.5" hidden="1">
      <c r="A602" s="33" t="s">
        <v>209</v>
      </c>
      <c r="B602" s="35">
        <f>B603+B604+B605+B606+B607</f>
        <v>2.5</v>
      </c>
      <c r="C602" s="35">
        <f>C603+C604+C605+C606+C607</f>
        <v>2.5</v>
      </c>
      <c r="D602" s="35">
        <f>D603+D604+D605+D606+D607</f>
        <v>2.5</v>
      </c>
      <c r="E602" s="36" t="e">
        <f>#REF!+B602+C602+D602+#REF!</f>
        <v>#REF!</v>
      </c>
      <c r="F602" s="9"/>
    </row>
    <row r="603" spans="1:6" ht="12" customHeight="1" hidden="1">
      <c r="A603" s="23" t="s">
        <v>4</v>
      </c>
      <c r="B603" s="21"/>
      <c r="C603" s="21"/>
      <c r="D603" s="21"/>
      <c r="E603" s="76"/>
      <c r="F603" s="9"/>
    </row>
    <row r="604" spans="1:6" ht="12" customHeight="1" hidden="1">
      <c r="A604" s="23" t="s">
        <v>5</v>
      </c>
      <c r="B604" s="21">
        <v>1.25</v>
      </c>
      <c r="C604" s="21">
        <v>1.25</v>
      </c>
      <c r="D604" s="21">
        <v>1.25</v>
      </c>
      <c r="E604" s="76">
        <f>SUM(B604:D604)</f>
        <v>3.75</v>
      </c>
      <c r="F604" s="9"/>
    </row>
    <row r="605" spans="1:6" ht="12" customHeight="1" hidden="1">
      <c r="A605" s="23" t="s">
        <v>6</v>
      </c>
      <c r="B605" s="21">
        <v>1.25</v>
      </c>
      <c r="C605" s="21">
        <v>1.25</v>
      </c>
      <c r="D605" s="21">
        <v>1.25</v>
      </c>
      <c r="E605" s="76">
        <f>SUM(B605:D605)</f>
        <v>3.75</v>
      </c>
      <c r="F605" s="9"/>
    </row>
    <row r="606" spans="1:6" ht="12" customHeight="1" hidden="1">
      <c r="A606" s="23" t="s">
        <v>7</v>
      </c>
      <c r="B606" s="21"/>
      <c r="C606" s="21"/>
      <c r="D606" s="21"/>
      <c r="E606" s="76"/>
      <c r="F606" s="9"/>
    </row>
    <row r="607" spans="1:6" ht="12" customHeight="1" hidden="1">
      <c r="A607" s="23" t="s">
        <v>8</v>
      </c>
      <c r="B607" s="21"/>
      <c r="C607" s="21"/>
      <c r="D607" s="21"/>
      <c r="E607" s="76"/>
      <c r="F607" s="9"/>
    </row>
    <row r="608" spans="1:6" ht="25.5" hidden="1" outlineLevel="2">
      <c r="A608" s="106" t="s">
        <v>210</v>
      </c>
      <c r="B608" s="107"/>
      <c r="C608" s="107"/>
      <c r="D608" s="107"/>
      <c r="E608" s="107"/>
      <c r="F608" s="9"/>
    </row>
    <row r="609" spans="1:6" ht="12" customHeight="1" hidden="1" outlineLevel="2">
      <c r="A609" s="108" t="s">
        <v>4</v>
      </c>
      <c r="B609" s="109"/>
      <c r="C609" s="109"/>
      <c r="D609" s="109"/>
      <c r="E609" s="107"/>
      <c r="F609" s="9"/>
    </row>
    <row r="610" spans="1:6" ht="12" customHeight="1" hidden="1" outlineLevel="2">
      <c r="A610" s="108" t="s">
        <v>5</v>
      </c>
      <c r="B610" s="109"/>
      <c r="C610" s="109"/>
      <c r="D610" s="109"/>
      <c r="E610" s="107"/>
      <c r="F610" s="9"/>
    </row>
    <row r="611" spans="1:6" ht="12" customHeight="1" hidden="1" outlineLevel="2">
      <c r="A611" s="108" t="s">
        <v>6</v>
      </c>
      <c r="B611" s="109"/>
      <c r="C611" s="109"/>
      <c r="D611" s="109"/>
      <c r="E611" s="107"/>
      <c r="F611" s="9"/>
    </row>
    <row r="612" spans="1:6" ht="12" customHeight="1" hidden="1" outlineLevel="2">
      <c r="A612" s="108" t="s">
        <v>7</v>
      </c>
      <c r="B612" s="109"/>
      <c r="C612" s="109"/>
      <c r="D612" s="109"/>
      <c r="E612" s="107"/>
      <c r="F612" s="9"/>
    </row>
    <row r="613" spans="1:6" ht="12" customHeight="1" hidden="1" outlineLevel="2">
      <c r="A613" s="108" t="s">
        <v>8</v>
      </c>
      <c r="B613" s="109"/>
      <c r="C613" s="109"/>
      <c r="D613" s="109"/>
      <c r="E613" s="107"/>
      <c r="F613" s="110" t="s">
        <v>211</v>
      </c>
    </row>
    <row r="614" spans="1:5" ht="23.25" customHeight="1" hidden="1" outlineLevel="1" collapsed="1">
      <c r="A614" s="33" t="s">
        <v>212</v>
      </c>
      <c r="B614" s="4"/>
      <c r="C614" s="4"/>
      <c r="D614" s="4"/>
      <c r="E614" s="4"/>
    </row>
    <row r="615" spans="1:6" ht="12" customHeight="1" hidden="1" outlineLevel="1">
      <c r="A615" s="23" t="s">
        <v>4</v>
      </c>
      <c r="B615" s="29"/>
      <c r="C615" s="21"/>
      <c r="D615" s="21"/>
      <c r="E615" s="4"/>
      <c r="F615" s="9"/>
    </row>
    <row r="616" spans="1:6" ht="12" customHeight="1" hidden="1" outlineLevel="1">
      <c r="A616" s="23" t="s">
        <v>5</v>
      </c>
      <c r="B616" s="29"/>
      <c r="C616" s="21"/>
      <c r="D616" s="21"/>
      <c r="E616" s="4"/>
      <c r="F616" s="9"/>
    </row>
    <row r="617" spans="1:6" ht="12" customHeight="1" hidden="1" outlineLevel="1">
      <c r="A617" s="23" t="s">
        <v>6</v>
      </c>
      <c r="B617" s="29"/>
      <c r="C617" s="21"/>
      <c r="D617" s="21"/>
      <c r="E617" s="4"/>
      <c r="F617" s="9"/>
    </row>
    <row r="618" spans="1:6" ht="12" customHeight="1" hidden="1" outlineLevel="1">
      <c r="A618" s="23" t="s">
        <v>7</v>
      </c>
      <c r="B618" s="21"/>
      <c r="C618" s="21"/>
      <c r="D618" s="21"/>
      <c r="E618" s="4"/>
      <c r="F618" s="9"/>
    </row>
    <row r="619" spans="1:6" ht="12" customHeight="1" hidden="1" outlineLevel="1">
      <c r="A619" s="23" t="s">
        <v>8</v>
      </c>
      <c r="B619" s="21"/>
      <c r="C619" s="21"/>
      <c r="D619" s="21"/>
      <c r="E619" s="4"/>
      <c r="F619" s="9"/>
    </row>
    <row r="620" spans="1:6" ht="12" customHeight="1" hidden="1" outlineLevel="1">
      <c r="A620" s="33" t="s">
        <v>213</v>
      </c>
      <c r="B620" s="4"/>
      <c r="C620" s="4"/>
      <c r="D620" s="4"/>
      <c r="E620" s="67"/>
      <c r="F620" s="9"/>
    </row>
    <row r="621" spans="1:6" ht="12" customHeight="1" hidden="1" outlineLevel="1">
      <c r="A621" s="23" t="s">
        <v>4</v>
      </c>
      <c r="B621" s="21"/>
      <c r="C621" s="21"/>
      <c r="D621" s="21"/>
      <c r="E621" s="76"/>
      <c r="F621" s="9"/>
    </row>
    <row r="622" spans="1:6" ht="12" customHeight="1" hidden="1" outlineLevel="1">
      <c r="A622" s="23" t="s">
        <v>5</v>
      </c>
      <c r="B622" s="21"/>
      <c r="C622" s="21"/>
      <c r="D622" s="21"/>
      <c r="E622" s="76"/>
      <c r="F622" s="9"/>
    </row>
    <row r="623" spans="1:6" ht="12" customHeight="1" hidden="1" outlineLevel="1">
      <c r="A623" s="23" t="s">
        <v>6</v>
      </c>
      <c r="B623" s="21"/>
      <c r="C623" s="21"/>
      <c r="D623" s="21"/>
      <c r="E623" s="76"/>
      <c r="F623" s="9"/>
    </row>
    <row r="624" spans="1:6" ht="12" customHeight="1" hidden="1" outlineLevel="1">
      <c r="A624" s="23" t="s">
        <v>7</v>
      </c>
      <c r="B624" s="21"/>
      <c r="C624" s="21"/>
      <c r="D624" s="21"/>
      <c r="E624" s="76"/>
      <c r="F624" s="9"/>
    </row>
    <row r="625" spans="1:6" ht="12" customHeight="1" hidden="1" outlineLevel="1">
      <c r="A625" s="23" t="s">
        <v>8</v>
      </c>
      <c r="B625" s="21"/>
      <c r="C625" s="21"/>
      <c r="D625" s="21"/>
      <c r="E625" s="76"/>
      <c r="F625" s="9"/>
    </row>
    <row r="626" spans="1:6" ht="31.5" hidden="1" collapsed="1">
      <c r="A626" s="111" t="s">
        <v>214</v>
      </c>
      <c r="B626" s="21">
        <f>B627</f>
        <v>0</v>
      </c>
      <c r="C626" s="21">
        <f>C627</f>
        <v>0</v>
      </c>
      <c r="D626" s="21">
        <f>D627</f>
        <v>0</v>
      </c>
      <c r="E626" s="21">
        <f>E627</f>
        <v>0</v>
      </c>
      <c r="F626" s="9"/>
    </row>
    <row r="627" spans="1:6" ht="12" customHeight="1" hidden="1">
      <c r="A627" s="23" t="s">
        <v>7</v>
      </c>
      <c r="B627" s="21"/>
      <c r="C627" s="21"/>
      <c r="D627" s="21"/>
      <c r="E627" s="4">
        <f>SUM(B627:D627)</f>
        <v>0</v>
      </c>
      <c r="F627" s="9"/>
    </row>
    <row r="628" spans="1:6" ht="12" customHeight="1" hidden="1">
      <c r="A628" s="23"/>
      <c r="B628" s="21"/>
      <c r="C628" s="21"/>
      <c r="D628" s="21"/>
      <c r="E628" s="76"/>
      <c r="F628" s="9"/>
    </row>
    <row r="629" spans="1:6" ht="15.75" hidden="1">
      <c r="A629" s="112"/>
      <c r="B629" s="21"/>
      <c r="C629" s="21"/>
      <c r="D629" s="21"/>
      <c r="E629" s="76"/>
      <c r="F629" s="9"/>
    </row>
    <row r="630" spans="1:6" ht="12.75" hidden="1">
      <c r="A630" s="19"/>
      <c r="B630" s="21"/>
      <c r="C630" s="21"/>
      <c r="D630" s="21"/>
      <c r="E630" s="76"/>
      <c r="F630" s="9"/>
    </row>
    <row r="631" spans="1:6" ht="12.75" hidden="1">
      <c r="A631" s="19"/>
      <c r="B631" s="21"/>
      <c r="C631" s="21"/>
      <c r="D631" s="21"/>
      <c r="E631" s="76"/>
      <c r="F631" s="9"/>
    </row>
    <row r="632" spans="1:6" ht="12" customHeight="1" hidden="1">
      <c r="A632" s="23"/>
      <c r="B632" s="21"/>
      <c r="C632" s="21"/>
      <c r="D632" s="21"/>
      <c r="E632" s="76"/>
      <c r="F632" s="9"/>
    </row>
    <row r="633" spans="1:6" ht="18" hidden="1">
      <c r="A633" s="97" t="s">
        <v>215</v>
      </c>
      <c r="B633" s="98">
        <f>B638+B642+B646</f>
        <v>9.9</v>
      </c>
      <c r="C633" s="98">
        <f>C638+C642+C646</f>
        <v>7.7</v>
      </c>
      <c r="D633" s="98">
        <f>D638+D642+D646</f>
        <v>7.1</v>
      </c>
      <c r="E633" s="98" t="e">
        <f>E638+E642+E646</f>
        <v>#REF!</v>
      </c>
      <c r="F633" s="9"/>
    </row>
    <row r="634" spans="1:6" ht="12.75" hidden="1">
      <c r="A634" s="99" t="s">
        <v>4</v>
      </c>
      <c r="B634" s="65">
        <f aca="true" t="shared" si="18" ref="B634:D636">B639+B643+B647</f>
        <v>0</v>
      </c>
      <c r="C634" s="65">
        <f t="shared" si="18"/>
        <v>0</v>
      </c>
      <c r="D634" s="65">
        <f t="shared" si="18"/>
        <v>0</v>
      </c>
      <c r="E634" s="100">
        <f>SUM(B634:D634)</f>
        <v>0</v>
      </c>
      <c r="F634" s="9"/>
    </row>
    <row r="635" spans="1:6" ht="12.75" hidden="1">
      <c r="A635" s="99" t="s">
        <v>5</v>
      </c>
      <c r="B635" s="65">
        <f t="shared" si="18"/>
        <v>9.9</v>
      </c>
      <c r="C635" s="65">
        <f t="shared" si="18"/>
        <v>7.7</v>
      </c>
      <c r="D635" s="65">
        <f t="shared" si="18"/>
        <v>7.1</v>
      </c>
      <c r="E635" s="100">
        <f>SUM(B635:D635)</f>
        <v>24.700000000000003</v>
      </c>
      <c r="F635" s="9"/>
    </row>
    <row r="636" spans="1:6" ht="12.75" hidden="1">
      <c r="A636" s="99" t="s">
        <v>6</v>
      </c>
      <c r="B636" s="65">
        <f t="shared" si="18"/>
        <v>0</v>
      </c>
      <c r="C636" s="65">
        <f t="shared" si="18"/>
        <v>0</v>
      </c>
      <c r="D636" s="65">
        <f t="shared" si="18"/>
        <v>0</v>
      </c>
      <c r="E636" s="100">
        <f>SUM(B636:D636)</f>
        <v>0</v>
      </c>
      <c r="F636" s="9"/>
    </row>
    <row r="637" spans="1:6" ht="12.75" hidden="1">
      <c r="A637" s="99" t="s">
        <v>8</v>
      </c>
      <c r="B637" s="65">
        <v>0</v>
      </c>
      <c r="C637" s="65">
        <v>0</v>
      </c>
      <c r="D637" s="65">
        <v>0</v>
      </c>
      <c r="E637" s="100">
        <f>SUM(B637:D637)</f>
        <v>0</v>
      </c>
      <c r="F637" s="9"/>
    </row>
    <row r="638" spans="1:6" ht="89.25" hidden="1">
      <c r="A638" s="113" t="s">
        <v>216</v>
      </c>
      <c r="B638" s="4">
        <v>7</v>
      </c>
      <c r="C638" s="4">
        <v>7</v>
      </c>
      <c r="D638" s="4">
        <v>7</v>
      </c>
      <c r="E638" s="67" t="e">
        <f>#REF!+B638+C638+D638+#REF!</f>
        <v>#REF!</v>
      </c>
      <c r="F638" s="9"/>
    </row>
    <row r="639" spans="1:6" ht="12.75" hidden="1">
      <c r="A639" s="23" t="s">
        <v>4</v>
      </c>
      <c r="B639" s="21"/>
      <c r="C639" s="21"/>
      <c r="D639" s="21"/>
      <c r="E639" s="76"/>
      <c r="F639" s="9"/>
    </row>
    <row r="640" spans="1:6" ht="12.75" hidden="1">
      <c r="A640" s="23" t="s">
        <v>5</v>
      </c>
      <c r="B640" s="21">
        <v>7</v>
      </c>
      <c r="C640" s="21">
        <v>7</v>
      </c>
      <c r="D640" s="21">
        <v>7</v>
      </c>
      <c r="E640" s="76">
        <v>24</v>
      </c>
      <c r="F640" s="9"/>
    </row>
    <row r="641" spans="1:6" ht="12.75" hidden="1">
      <c r="A641" s="23" t="s">
        <v>6</v>
      </c>
      <c r="B641" s="21"/>
      <c r="C641" s="21"/>
      <c r="D641" s="21"/>
      <c r="E641" s="76"/>
      <c r="F641" s="9"/>
    </row>
    <row r="642" spans="1:6" ht="38.25" hidden="1">
      <c r="A642" s="113" t="s">
        <v>217</v>
      </c>
      <c r="B642" s="4">
        <f>B643+B644+B645</f>
        <v>2.9</v>
      </c>
      <c r="C642" s="4">
        <f>C643+C644+C645</f>
        <v>0.7</v>
      </c>
      <c r="D642" s="4">
        <f>D643+D644+D645</f>
        <v>0.1</v>
      </c>
      <c r="E642" s="4">
        <f aca="true" t="shared" si="19" ref="E642:E649">SUM(B642:D642)</f>
        <v>3.6999999999999997</v>
      </c>
      <c r="F642" s="9"/>
    </row>
    <row r="643" spans="1:6" ht="12" customHeight="1" hidden="1">
      <c r="A643" s="23" t="s">
        <v>4</v>
      </c>
      <c r="B643" s="21"/>
      <c r="C643" s="21"/>
      <c r="D643" s="21"/>
      <c r="E643" s="4">
        <f t="shared" si="19"/>
        <v>0</v>
      </c>
      <c r="F643" s="9"/>
    </row>
    <row r="644" spans="1:6" ht="12" customHeight="1" hidden="1">
      <c r="A644" s="23" t="s">
        <v>5</v>
      </c>
      <c r="B644" s="21">
        <v>2.9</v>
      </c>
      <c r="C644" s="21">
        <v>0.7</v>
      </c>
      <c r="D644" s="21">
        <v>0.1</v>
      </c>
      <c r="E644" s="4">
        <f t="shared" si="19"/>
        <v>3.6999999999999997</v>
      </c>
      <c r="F644" s="9"/>
    </row>
    <row r="645" spans="1:6" ht="12" customHeight="1" hidden="1">
      <c r="A645" s="23" t="s">
        <v>6</v>
      </c>
      <c r="B645" s="21"/>
      <c r="C645" s="21"/>
      <c r="D645" s="21"/>
      <c r="E645" s="4">
        <f t="shared" si="19"/>
        <v>0</v>
      </c>
      <c r="F645" s="9"/>
    </row>
    <row r="646" spans="1:6" ht="51" hidden="1">
      <c r="A646" s="114" t="s">
        <v>218</v>
      </c>
      <c r="B646" s="4">
        <f>B647+B648+B649</f>
        <v>0</v>
      </c>
      <c r="C646" s="4">
        <f>C647+C648+C649</f>
        <v>0</v>
      </c>
      <c r="D646" s="4">
        <f>D647+D648+D649</f>
        <v>0</v>
      </c>
      <c r="E646" s="4">
        <f t="shared" si="19"/>
        <v>0</v>
      </c>
      <c r="F646" s="9"/>
    </row>
    <row r="647" spans="1:6" ht="12" customHeight="1" hidden="1">
      <c r="A647" s="23" t="s">
        <v>4</v>
      </c>
      <c r="B647" s="21"/>
      <c r="C647" s="21"/>
      <c r="D647" s="21"/>
      <c r="E647" s="4">
        <f t="shared" si="19"/>
        <v>0</v>
      </c>
      <c r="F647" s="9"/>
    </row>
    <row r="648" spans="1:6" ht="12" customHeight="1" hidden="1">
      <c r="A648" s="23" t="s">
        <v>5</v>
      </c>
      <c r="B648" s="21"/>
      <c r="C648" s="21"/>
      <c r="D648" s="21"/>
      <c r="E648" s="4">
        <f t="shared" si="19"/>
        <v>0</v>
      </c>
      <c r="F648" s="9"/>
    </row>
    <row r="649" spans="1:6" ht="12" customHeight="1" hidden="1">
      <c r="A649" s="23" t="s">
        <v>6</v>
      </c>
      <c r="B649" s="21"/>
      <c r="C649" s="21"/>
      <c r="D649" s="21"/>
      <c r="E649" s="4">
        <f t="shared" si="19"/>
        <v>0</v>
      </c>
      <c r="F649" s="9"/>
    </row>
    <row r="650" spans="1:6" ht="12" customHeight="1" hidden="1">
      <c r="A650" s="23"/>
      <c r="B650" s="4"/>
      <c r="C650" s="4"/>
      <c r="D650" s="4"/>
      <c r="E650" s="67"/>
      <c r="F650" s="9"/>
    </row>
    <row r="651" spans="1:6" ht="36" hidden="1">
      <c r="A651" s="97" t="s">
        <v>219</v>
      </c>
      <c r="B651" s="98">
        <f>B652+B657</f>
        <v>0</v>
      </c>
      <c r="C651" s="98">
        <f>C652+C657</f>
        <v>20</v>
      </c>
      <c r="D651" s="98">
        <f>D652+D657</f>
        <v>20</v>
      </c>
      <c r="E651" s="98">
        <f>E652+E657</f>
        <v>40</v>
      </c>
      <c r="F651" s="9"/>
    </row>
    <row r="652" spans="1:6" ht="33.75" hidden="1">
      <c r="A652" s="51" t="s">
        <v>220</v>
      </c>
      <c r="B652" s="4">
        <f>B653+B654+B655+B656</f>
        <v>0</v>
      </c>
      <c r="C652" s="4">
        <f>C653+C654+C655+C656</f>
        <v>0</v>
      </c>
      <c r="D652" s="4">
        <f>D653+D654+D655+D656</f>
        <v>0</v>
      </c>
      <c r="E652" s="4">
        <f>E653+E654+E655+E656</f>
        <v>0</v>
      </c>
      <c r="F652" s="9" t="s">
        <v>221</v>
      </c>
    </row>
    <row r="653" spans="1:6" ht="12" customHeight="1" hidden="1">
      <c r="A653" s="23" t="s">
        <v>4</v>
      </c>
      <c r="B653" s="21"/>
      <c r="C653" s="21"/>
      <c r="D653" s="21"/>
      <c r="E653" s="4">
        <f>SUM(B653:D653)</f>
        <v>0</v>
      </c>
      <c r="F653" s="9"/>
    </row>
    <row r="654" spans="1:6" ht="12" customHeight="1" hidden="1">
      <c r="A654" s="23" t="s">
        <v>5</v>
      </c>
      <c r="B654" s="21"/>
      <c r="C654" s="21"/>
      <c r="D654" s="21"/>
      <c r="E654" s="4">
        <f>SUM(B654:D654)</f>
        <v>0</v>
      </c>
      <c r="F654" s="9"/>
    </row>
    <row r="655" spans="1:6" ht="12" customHeight="1" hidden="1">
      <c r="A655" s="23" t="s">
        <v>6</v>
      </c>
      <c r="B655" s="21"/>
      <c r="C655" s="21"/>
      <c r="D655" s="21"/>
      <c r="E655" s="4">
        <f>SUM(B655:D655)</f>
        <v>0</v>
      </c>
      <c r="F655" s="9"/>
    </row>
    <row r="656" spans="1:6" ht="12" customHeight="1" hidden="1">
      <c r="A656" s="23" t="s">
        <v>8</v>
      </c>
      <c r="B656" s="21"/>
      <c r="C656" s="21"/>
      <c r="D656" s="21"/>
      <c r="E656" s="4">
        <f>SUM(B656:D656)</f>
        <v>0</v>
      </c>
      <c r="F656" s="9"/>
    </row>
    <row r="657" spans="1:6" ht="45" hidden="1">
      <c r="A657" s="115" t="s">
        <v>222</v>
      </c>
      <c r="B657" s="100">
        <f>B658</f>
        <v>0</v>
      </c>
      <c r="C657" s="100">
        <f>C658</f>
        <v>20</v>
      </c>
      <c r="D657" s="100">
        <f>D658</f>
        <v>20</v>
      </c>
      <c r="E657" s="100">
        <f>E658</f>
        <v>40</v>
      </c>
      <c r="F657" s="40" t="s">
        <v>223</v>
      </c>
    </row>
    <row r="658" spans="1:6" ht="12" customHeight="1" hidden="1">
      <c r="A658" s="23" t="s">
        <v>7</v>
      </c>
      <c r="B658" s="21"/>
      <c r="C658" s="21">
        <v>20</v>
      </c>
      <c r="D658" s="21">
        <v>20</v>
      </c>
      <c r="E658" s="21">
        <f>SUM(B658:D658)</f>
        <v>40</v>
      </c>
      <c r="F658" s="70"/>
    </row>
    <row r="659" spans="1:6" ht="12" customHeight="1" hidden="1">
      <c r="A659" s="54"/>
      <c r="B659" s="55"/>
      <c r="C659" s="55"/>
      <c r="D659" s="55"/>
      <c r="E659" s="116"/>
      <c r="F659" s="9"/>
    </row>
    <row r="660" spans="1:6" ht="19.5" hidden="1">
      <c r="A660" s="168" t="s">
        <v>224</v>
      </c>
      <c r="B660" s="169"/>
      <c r="C660" s="169"/>
      <c r="D660" s="169"/>
      <c r="E660" s="170"/>
      <c r="F660" s="9"/>
    </row>
    <row r="661" spans="1:6" ht="18" hidden="1">
      <c r="A661" s="15" t="s">
        <v>57</v>
      </c>
      <c r="B661" s="43">
        <f>B667+B718+B734+B785+B846+B839</f>
        <v>35.217000000000006</v>
      </c>
      <c r="C661" s="43">
        <f>C667+C718+C734+C785+C846+C839</f>
        <v>32.941</v>
      </c>
      <c r="D661" s="43">
        <f>D667+D718+D734+D785+D846+D839</f>
        <v>30.37</v>
      </c>
      <c r="E661" s="43" t="e">
        <f>E667+E718+E734+E785+E846+E839</f>
        <v>#REF!</v>
      </c>
      <c r="F661" s="9"/>
    </row>
    <row r="662" spans="1:6" ht="12" customHeight="1" hidden="1">
      <c r="A662" s="17" t="s">
        <v>4</v>
      </c>
      <c r="B662" s="117">
        <f>B668+B719+B735+B786+B847</f>
        <v>2.1670000000000003</v>
      </c>
      <c r="C662" s="117">
        <f>C668+C719+C735+C786+C847</f>
        <v>2.357</v>
      </c>
      <c r="D662" s="117" t="e">
        <f>D668+D719+D735+D786+D847</f>
        <v>#REF!</v>
      </c>
      <c r="E662" s="117">
        <f>E668+E719+E735+E786+E847</f>
        <v>7.061</v>
      </c>
      <c r="F662" s="9"/>
    </row>
    <row r="663" spans="1:6" ht="12" customHeight="1" hidden="1">
      <c r="A663" s="17" t="s">
        <v>5</v>
      </c>
      <c r="B663" s="117">
        <f aca="true" t="shared" si="20" ref="B663:E664">B669+B720+B736+B787+B840+B848</f>
        <v>20.330000000000002</v>
      </c>
      <c r="C663" s="117">
        <f t="shared" si="20"/>
        <v>21.835</v>
      </c>
      <c r="D663" s="117">
        <f t="shared" si="20"/>
        <v>18.26</v>
      </c>
      <c r="E663" s="117">
        <f t="shared" si="20"/>
        <v>60.425</v>
      </c>
      <c r="F663" s="9"/>
    </row>
    <row r="664" spans="1:6" ht="12" customHeight="1" hidden="1">
      <c r="A664" s="17" t="s">
        <v>6</v>
      </c>
      <c r="B664" s="117">
        <f t="shared" si="20"/>
        <v>12.104</v>
      </c>
      <c r="C664" s="117">
        <f t="shared" si="20"/>
        <v>8.43</v>
      </c>
      <c r="D664" s="117">
        <f t="shared" si="20"/>
        <v>8.58</v>
      </c>
      <c r="E664" s="117">
        <f t="shared" si="20"/>
        <v>29.113999999999997</v>
      </c>
      <c r="F664" s="9"/>
    </row>
    <row r="665" spans="1:6" ht="12.75" hidden="1">
      <c r="A665" s="91" t="s">
        <v>8</v>
      </c>
      <c r="B665" s="44">
        <f>B671+B722+B738+B789</f>
        <v>0.053</v>
      </c>
      <c r="C665" s="44">
        <f>C671+C722+C738+C789</f>
        <v>0.07300000000000001</v>
      </c>
      <c r="D665" s="44">
        <f>D671+D722+D738+D789</f>
        <v>0.093</v>
      </c>
      <c r="E665" s="44">
        <f>E671+E722+E738+E789</f>
        <v>0.21900000000000003</v>
      </c>
      <c r="F665" s="9"/>
    </row>
    <row r="666" spans="1:6" ht="12.75" hidden="1">
      <c r="A666" s="91" t="s">
        <v>7</v>
      </c>
      <c r="B666" s="44">
        <f>B672+B723+B739+B790+B850</f>
        <v>0.313</v>
      </c>
      <c r="C666" s="44">
        <f>C672+C723+C739+C790+C850</f>
        <v>0.5459999999999999</v>
      </c>
      <c r="D666" s="44">
        <f>D672+D723+D739+D790+D850</f>
        <v>0.9</v>
      </c>
      <c r="E666" s="44">
        <f>E672+E723+E739+E790+E850</f>
        <v>1.759</v>
      </c>
      <c r="F666" s="9"/>
    </row>
    <row r="667" spans="1:6" ht="18" hidden="1">
      <c r="A667" s="71" t="s">
        <v>189</v>
      </c>
      <c r="B667" s="93">
        <f aca="true" t="shared" si="21" ref="B667:E670">B673+B678+B683+B688+B693+B698+B703+B708+B713</f>
        <v>17.7</v>
      </c>
      <c r="C667" s="93">
        <f t="shared" si="21"/>
        <v>20.199999999999996</v>
      </c>
      <c r="D667" s="93">
        <f t="shared" si="21"/>
        <v>16.2</v>
      </c>
      <c r="E667" s="93">
        <f t="shared" si="21"/>
        <v>54.1</v>
      </c>
      <c r="F667" s="9"/>
    </row>
    <row r="668" spans="1:6" ht="12.75" hidden="1">
      <c r="A668" s="23" t="s">
        <v>4</v>
      </c>
      <c r="B668" s="29">
        <f t="shared" si="21"/>
        <v>1.1</v>
      </c>
      <c r="C668" s="29">
        <f t="shared" si="21"/>
        <v>1.2000000000000002</v>
      </c>
      <c r="D668" s="29">
        <f t="shared" si="21"/>
        <v>1.2000000000000002</v>
      </c>
      <c r="E668" s="29">
        <f t="shared" si="21"/>
        <v>3.5000000000000004</v>
      </c>
      <c r="F668" s="9"/>
    </row>
    <row r="669" spans="1:6" ht="12.75" hidden="1">
      <c r="A669" s="23" t="s">
        <v>5</v>
      </c>
      <c r="B669" s="29">
        <f t="shared" si="21"/>
        <v>12.75</v>
      </c>
      <c r="C669" s="29">
        <f t="shared" si="21"/>
        <v>15.05</v>
      </c>
      <c r="D669" s="29">
        <f t="shared" si="21"/>
        <v>11.05</v>
      </c>
      <c r="E669" s="29">
        <f t="shared" si="21"/>
        <v>38.849999999999994</v>
      </c>
      <c r="F669" s="9"/>
    </row>
    <row r="670" spans="1:6" ht="12.75" hidden="1">
      <c r="A670" s="23" t="s">
        <v>6</v>
      </c>
      <c r="B670" s="29">
        <f t="shared" si="21"/>
        <v>3.85</v>
      </c>
      <c r="C670" s="29">
        <f t="shared" si="21"/>
        <v>3.95</v>
      </c>
      <c r="D670" s="29">
        <f t="shared" si="21"/>
        <v>3.95</v>
      </c>
      <c r="E670" s="29">
        <f t="shared" si="21"/>
        <v>11.749999999999998</v>
      </c>
      <c r="F670" s="9"/>
    </row>
    <row r="671" spans="1:6" ht="12.75" hidden="1">
      <c r="A671" s="118" t="s">
        <v>8</v>
      </c>
      <c r="B671" s="21"/>
      <c r="C671" s="21"/>
      <c r="D671" s="21"/>
      <c r="E671" s="21"/>
      <c r="F671" s="9"/>
    </row>
    <row r="672" spans="1:6" ht="12.75" hidden="1">
      <c r="A672" s="118" t="s">
        <v>7</v>
      </c>
      <c r="B672" s="21"/>
      <c r="C672" s="21"/>
      <c r="D672" s="21"/>
      <c r="E672" s="21"/>
      <c r="F672" s="9"/>
    </row>
    <row r="673" spans="1:6" ht="26.25" customHeight="1" hidden="1">
      <c r="A673" s="19" t="s">
        <v>225</v>
      </c>
      <c r="B673" s="35">
        <f>B674+B675+B676</f>
        <v>2.1</v>
      </c>
      <c r="C673" s="35">
        <f>C674+C675+C676</f>
        <v>3.3</v>
      </c>
      <c r="D673" s="35">
        <f>D674+D675+D676</f>
        <v>0.3</v>
      </c>
      <c r="E673" s="35">
        <f>E674+E675+E676</f>
        <v>5.699999999999999</v>
      </c>
      <c r="F673" s="9"/>
    </row>
    <row r="674" spans="1:6" ht="12" customHeight="1" hidden="1">
      <c r="A674" s="23" t="s">
        <v>4</v>
      </c>
      <c r="B674" s="29"/>
      <c r="C674" s="29"/>
      <c r="D674" s="29"/>
      <c r="E674" s="119">
        <f>SUM(B674:D674)</f>
        <v>0</v>
      </c>
      <c r="F674" s="9"/>
    </row>
    <row r="675" spans="1:6" ht="12" customHeight="1" hidden="1">
      <c r="A675" s="23" t="s">
        <v>5</v>
      </c>
      <c r="B675" s="29">
        <v>1.8</v>
      </c>
      <c r="C675" s="29">
        <v>3</v>
      </c>
      <c r="D675" s="29"/>
      <c r="E675" s="119">
        <f>SUM(B675:D675)</f>
        <v>4.8</v>
      </c>
      <c r="F675" s="9"/>
    </row>
    <row r="676" spans="1:6" ht="12" customHeight="1" hidden="1">
      <c r="A676" s="23" t="s">
        <v>6</v>
      </c>
      <c r="B676" s="29">
        <v>0.3</v>
      </c>
      <c r="C676" s="29">
        <v>0.3</v>
      </c>
      <c r="D676" s="29">
        <v>0.3</v>
      </c>
      <c r="E676" s="119">
        <f>SUM(B676:D676)</f>
        <v>0.8999999999999999</v>
      </c>
      <c r="F676" s="9"/>
    </row>
    <row r="677" spans="1:6" ht="12" customHeight="1" hidden="1">
      <c r="A677" s="51"/>
      <c r="B677" s="35"/>
      <c r="C677" s="35"/>
      <c r="D677" s="35"/>
      <c r="E677" s="36"/>
      <c r="F677" s="9"/>
    </row>
    <row r="678" spans="1:6" ht="30" customHeight="1" hidden="1">
      <c r="A678" s="19" t="s">
        <v>226</v>
      </c>
      <c r="B678" s="35">
        <f>B679+B680+B681</f>
        <v>2.9</v>
      </c>
      <c r="C678" s="35">
        <f>C679+C680+C681</f>
        <v>3.2</v>
      </c>
      <c r="D678" s="35">
        <f>D679+D680+D681</f>
        <v>3.2</v>
      </c>
      <c r="E678" s="35">
        <f>E679+E680+E681</f>
        <v>9.299999999999999</v>
      </c>
      <c r="F678" s="120" t="s">
        <v>227</v>
      </c>
    </row>
    <row r="679" spans="1:6" ht="12" customHeight="1" hidden="1">
      <c r="A679" s="23" t="s">
        <v>4</v>
      </c>
      <c r="B679" s="29"/>
      <c r="C679" s="29"/>
      <c r="D679" s="29"/>
      <c r="E679" s="119">
        <f>SUM(B679:D679)</f>
        <v>0</v>
      </c>
      <c r="F679" s="9"/>
    </row>
    <row r="680" spans="1:6" ht="12" customHeight="1" hidden="1">
      <c r="A680" s="23" t="s">
        <v>5</v>
      </c>
      <c r="B680" s="29">
        <v>2.3</v>
      </c>
      <c r="C680" s="29">
        <v>2.5</v>
      </c>
      <c r="D680" s="29">
        <v>2.5</v>
      </c>
      <c r="E680" s="119">
        <f>SUM(B680:D680)</f>
        <v>7.3</v>
      </c>
      <c r="F680" s="9"/>
    </row>
    <row r="681" spans="1:6" ht="12" customHeight="1" hidden="1">
      <c r="A681" s="23" t="s">
        <v>6</v>
      </c>
      <c r="B681" s="29">
        <v>0.6</v>
      </c>
      <c r="C681" s="29">
        <v>0.7</v>
      </c>
      <c r="D681" s="29">
        <v>0.7</v>
      </c>
      <c r="E681" s="119">
        <f>SUM(B681:D681)</f>
        <v>1.9999999999999998</v>
      </c>
      <c r="F681" s="9"/>
    </row>
    <row r="682" spans="1:6" ht="12" customHeight="1" hidden="1">
      <c r="A682" s="51"/>
      <c r="B682" s="35"/>
      <c r="C682" s="35"/>
      <c r="D682" s="35"/>
      <c r="E682" s="36"/>
      <c r="F682" s="9"/>
    </row>
    <row r="683" spans="1:6" ht="36.75" customHeight="1" hidden="1">
      <c r="A683" s="19" t="s">
        <v>228</v>
      </c>
      <c r="B683" s="35">
        <f>B684+B685+B686</f>
        <v>5</v>
      </c>
      <c r="C683" s="35">
        <f>C684+C685+C686</f>
        <v>5</v>
      </c>
      <c r="D683" s="35">
        <f>D684+D685+D686</f>
        <v>5</v>
      </c>
      <c r="E683" s="35">
        <f>E684+E685+E686</f>
        <v>15</v>
      </c>
      <c r="F683" s="120" t="s">
        <v>229</v>
      </c>
    </row>
    <row r="684" spans="1:6" ht="12" customHeight="1" hidden="1">
      <c r="A684" s="23" t="s">
        <v>4</v>
      </c>
      <c r="B684" s="29"/>
      <c r="C684" s="29"/>
      <c r="D684" s="29"/>
      <c r="E684" s="119">
        <f>SUM(B684:D684)</f>
        <v>0</v>
      </c>
      <c r="F684" s="9"/>
    </row>
    <row r="685" spans="1:6" ht="12" customHeight="1" hidden="1">
      <c r="A685" s="23" t="s">
        <v>5</v>
      </c>
      <c r="B685" s="29">
        <v>3</v>
      </c>
      <c r="C685" s="29">
        <v>3</v>
      </c>
      <c r="D685" s="29">
        <v>3</v>
      </c>
      <c r="E685" s="119">
        <f>SUM(B685:D685)</f>
        <v>9</v>
      </c>
      <c r="F685" s="9"/>
    </row>
    <row r="686" spans="1:6" ht="12" customHeight="1" hidden="1">
      <c r="A686" s="23" t="s">
        <v>6</v>
      </c>
      <c r="B686" s="29">
        <v>2</v>
      </c>
      <c r="C686" s="29">
        <v>2</v>
      </c>
      <c r="D686" s="29">
        <v>2</v>
      </c>
      <c r="E686" s="119">
        <f>SUM(B686:D686)</f>
        <v>6</v>
      </c>
      <c r="F686" s="9"/>
    </row>
    <row r="687" spans="1:6" ht="12" customHeight="1" hidden="1">
      <c r="A687" s="23"/>
      <c r="B687" s="29"/>
      <c r="C687" s="29"/>
      <c r="D687" s="29"/>
      <c r="E687" s="119"/>
      <c r="F687" s="9"/>
    </row>
    <row r="688" spans="1:6" ht="25.5" hidden="1">
      <c r="A688" s="19" t="s">
        <v>230</v>
      </c>
      <c r="B688" s="35">
        <f>B689+B690+B691</f>
        <v>4</v>
      </c>
      <c r="C688" s="35">
        <f>C689+C690+C691</f>
        <v>4</v>
      </c>
      <c r="D688" s="35">
        <f>D689+D690+D691</f>
        <v>3</v>
      </c>
      <c r="E688" s="35">
        <f>E689+E690+E691</f>
        <v>11</v>
      </c>
      <c r="F688" s="9" t="s">
        <v>231</v>
      </c>
    </row>
    <row r="689" spans="1:6" ht="12" customHeight="1" hidden="1">
      <c r="A689" s="23" t="s">
        <v>4</v>
      </c>
      <c r="B689" s="29"/>
      <c r="C689" s="29"/>
      <c r="D689" s="29"/>
      <c r="E689" s="119">
        <f>SUM(B689:D689)</f>
        <v>0</v>
      </c>
      <c r="F689" s="9"/>
    </row>
    <row r="690" spans="1:6" ht="12" customHeight="1" hidden="1">
      <c r="A690" s="23" t="s">
        <v>5</v>
      </c>
      <c r="B690" s="29">
        <v>4</v>
      </c>
      <c r="C690" s="29">
        <v>4</v>
      </c>
      <c r="D690" s="29">
        <v>3</v>
      </c>
      <c r="E690" s="119">
        <f>SUM(B690:D690)</f>
        <v>11</v>
      </c>
      <c r="F690" s="9"/>
    </row>
    <row r="691" spans="1:6" ht="12" customHeight="1" hidden="1">
      <c r="A691" s="23" t="s">
        <v>6</v>
      </c>
      <c r="B691" s="29"/>
      <c r="C691" s="29"/>
      <c r="D691" s="29"/>
      <c r="E691" s="119">
        <f>SUM(B691:D691)</f>
        <v>0</v>
      </c>
      <c r="F691" s="9"/>
    </row>
    <row r="692" spans="1:6" ht="12" customHeight="1" hidden="1">
      <c r="A692" s="51"/>
      <c r="B692" s="35"/>
      <c r="C692" s="35"/>
      <c r="D692" s="35"/>
      <c r="E692" s="36"/>
      <c r="F692" s="9"/>
    </row>
    <row r="693" spans="1:6" ht="22.5" hidden="1">
      <c r="A693" s="19" t="s">
        <v>232</v>
      </c>
      <c r="B693" s="35">
        <f>B694+B695+B696</f>
        <v>1.6</v>
      </c>
      <c r="C693" s="35">
        <f>C694+C695+C696</f>
        <v>2.4000000000000004</v>
      </c>
      <c r="D693" s="35">
        <f>D694+D695+D696</f>
        <v>2.4000000000000004</v>
      </c>
      <c r="E693" s="35">
        <f>E694+E695+E696</f>
        <v>6.4</v>
      </c>
      <c r="F693" s="9" t="s">
        <v>233</v>
      </c>
    </row>
    <row r="694" spans="1:6" ht="12" customHeight="1" hidden="1">
      <c r="A694" s="23" t="s">
        <v>4</v>
      </c>
      <c r="B694" s="29">
        <v>0.8</v>
      </c>
      <c r="C694" s="29">
        <v>0.8</v>
      </c>
      <c r="D694" s="29">
        <v>0.8</v>
      </c>
      <c r="E694" s="119">
        <f>SUM(B694:D694)</f>
        <v>2.4000000000000004</v>
      </c>
      <c r="F694" s="9"/>
    </row>
    <row r="695" spans="1:6" ht="12" customHeight="1" hidden="1">
      <c r="A695" s="23" t="s">
        <v>5</v>
      </c>
      <c r="B695" s="29">
        <v>0.8</v>
      </c>
      <c r="C695" s="29">
        <v>1.6</v>
      </c>
      <c r="D695" s="29">
        <v>1.6</v>
      </c>
      <c r="E695" s="119">
        <f>SUM(B695:D695)</f>
        <v>4</v>
      </c>
      <c r="F695" s="9"/>
    </row>
    <row r="696" spans="1:6" ht="12" customHeight="1" hidden="1">
      <c r="A696" s="23" t="s">
        <v>6</v>
      </c>
      <c r="B696" s="29"/>
      <c r="C696" s="29"/>
      <c r="D696" s="29"/>
      <c r="E696" s="119">
        <f>SUM(B696:D696)</f>
        <v>0</v>
      </c>
      <c r="F696" s="9"/>
    </row>
    <row r="697" spans="1:6" ht="12" customHeight="1" hidden="1">
      <c r="A697" s="51"/>
      <c r="B697" s="35"/>
      <c r="C697" s="35"/>
      <c r="D697" s="35"/>
      <c r="E697" s="36"/>
      <c r="F697" s="9"/>
    </row>
    <row r="698" spans="1:6" ht="45" hidden="1">
      <c r="A698" s="19" t="s">
        <v>234</v>
      </c>
      <c r="B698" s="35">
        <f>B699+B700+B701</f>
        <v>1</v>
      </c>
      <c r="C698" s="35">
        <f>C699+C700+C701</f>
        <v>1</v>
      </c>
      <c r="D698" s="35">
        <f>D699+D700+D701</f>
        <v>1</v>
      </c>
      <c r="E698" s="35">
        <f>E699+E700+E701</f>
        <v>3</v>
      </c>
      <c r="F698" s="9" t="s">
        <v>235</v>
      </c>
    </row>
    <row r="699" spans="1:6" ht="12" customHeight="1" hidden="1">
      <c r="A699" s="23" t="s">
        <v>4</v>
      </c>
      <c r="B699" s="29"/>
      <c r="C699" s="29"/>
      <c r="D699" s="29"/>
      <c r="E699" s="119">
        <f>SUM(B699:D699)</f>
        <v>0</v>
      </c>
      <c r="F699" s="173" t="s">
        <v>236</v>
      </c>
    </row>
    <row r="700" spans="1:6" ht="12" customHeight="1" hidden="1">
      <c r="A700" s="23" t="s">
        <v>5</v>
      </c>
      <c r="B700" s="29">
        <v>0.5</v>
      </c>
      <c r="C700" s="29">
        <v>0.5</v>
      </c>
      <c r="D700" s="29">
        <v>0.5</v>
      </c>
      <c r="E700" s="119">
        <f>SUM(B700:D700)</f>
        <v>1.5</v>
      </c>
      <c r="F700" s="174"/>
    </row>
    <row r="701" spans="1:6" ht="12" customHeight="1" hidden="1">
      <c r="A701" s="23" t="s">
        <v>6</v>
      </c>
      <c r="B701" s="29">
        <v>0.5</v>
      </c>
      <c r="C701" s="29">
        <v>0.5</v>
      </c>
      <c r="D701" s="29">
        <v>0.5</v>
      </c>
      <c r="E701" s="119">
        <f>SUM(B701:D701)</f>
        <v>1.5</v>
      </c>
      <c r="F701" s="9"/>
    </row>
    <row r="702" spans="1:6" ht="12" customHeight="1" hidden="1">
      <c r="A702" s="51"/>
      <c r="B702" s="35"/>
      <c r="C702" s="35"/>
      <c r="D702" s="35"/>
      <c r="E702" s="36"/>
      <c r="F702" s="9"/>
    </row>
    <row r="703" spans="1:6" ht="12" customHeight="1" hidden="1">
      <c r="A703" s="19" t="s">
        <v>237</v>
      </c>
      <c r="B703" s="35">
        <f>B704+B705+B706</f>
        <v>0.25</v>
      </c>
      <c r="C703" s="35">
        <f>C704+C705+C706</f>
        <v>0.25</v>
      </c>
      <c r="D703" s="35">
        <f>D704+D705+D706</f>
        <v>0.25</v>
      </c>
      <c r="E703" s="35">
        <f>E704+E705+E706</f>
        <v>0.7500000000000001</v>
      </c>
      <c r="F703" s="9" t="s">
        <v>238</v>
      </c>
    </row>
    <row r="704" spans="1:6" ht="12" customHeight="1" hidden="1">
      <c r="A704" s="23" t="s">
        <v>4</v>
      </c>
      <c r="B704" s="29"/>
      <c r="C704" s="29"/>
      <c r="D704" s="29"/>
      <c r="E704" s="119">
        <f>SUM(B704:D704)</f>
        <v>0</v>
      </c>
      <c r="F704" s="9"/>
    </row>
    <row r="705" spans="1:6" ht="12" customHeight="1" hidden="1">
      <c r="A705" s="23" t="s">
        <v>5</v>
      </c>
      <c r="B705" s="29">
        <v>0.05</v>
      </c>
      <c r="C705" s="29">
        <v>0.05</v>
      </c>
      <c r="D705" s="29">
        <v>0.05</v>
      </c>
      <c r="E705" s="119">
        <f>SUM(B705:D705)</f>
        <v>0.15000000000000002</v>
      </c>
      <c r="F705" s="9"/>
    </row>
    <row r="706" spans="1:6" ht="12" customHeight="1" hidden="1">
      <c r="A706" s="23" t="s">
        <v>6</v>
      </c>
      <c r="B706" s="29">
        <v>0.2</v>
      </c>
      <c r="C706" s="29">
        <v>0.2</v>
      </c>
      <c r="D706" s="29">
        <v>0.2</v>
      </c>
      <c r="E706" s="119">
        <f>SUM(B706:D706)</f>
        <v>0.6000000000000001</v>
      </c>
      <c r="F706" s="9"/>
    </row>
    <row r="707" spans="1:6" ht="12" customHeight="1" hidden="1">
      <c r="A707" s="51"/>
      <c r="B707" s="35"/>
      <c r="C707" s="35"/>
      <c r="D707" s="35"/>
      <c r="E707" s="36"/>
      <c r="F707" s="9"/>
    </row>
    <row r="708" spans="1:6" ht="12" customHeight="1" hidden="1">
      <c r="A708" s="19" t="s">
        <v>239</v>
      </c>
      <c r="B708" s="35">
        <f>B709+B710+B711</f>
        <v>0.7</v>
      </c>
      <c r="C708" s="35">
        <f>C709+C710+C711</f>
        <v>0.8999999999999999</v>
      </c>
      <c r="D708" s="35">
        <f>D709+D710+D711</f>
        <v>0.8999999999999999</v>
      </c>
      <c r="E708" s="35">
        <f>E709+E710+E711</f>
        <v>2.5</v>
      </c>
      <c r="F708" s="9"/>
    </row>
    <row r="709" spans="1:6" ht="12" customHeight="1" hidden="1">
      <c r="A709" s="23" t="s">
        <v>4</v>
      </c>
      <c r="B709" s="29">
        <v>0.3</v>
      </c>
      <c r="C709" s="29">
        <v>0.4</v>
      </c>
      <c r="D709" s="29">
        <v>0.4</v>
      </c>
      <c r="E709" s="119">
        <f>SUM(B709:D709)</f>
        <v>1.1</v>
      </c>
      <c r="F709" s="9"/>
    </row>
    <row r="710" spans="1:6" ht="12" customHeight="1" hidden="1">
      <c r="A710" s="23" t="s">
        <v>5</v>
      </c>
      <c r="B710" s="29">
        <v>0.2</v>
      </c>
      <c r="C710" s="29">
        <v>0.3</v>
      </c>
      <c r="D710" s="29">
        <v>0.3</v>
      </c>
      <c r="E710" s="119">
        <f>SUM(B710:D710)</f>
        <v>0.8</v>
      </c>
      <c r="F710" s="9"/>
    </row>
    <row r="711" spans="1:6" ht="12" customHeight="1" hidden="1">
      <c r="A711" s="23" t="s">
        <v>6</v>
      </c>
      <c r="B711" s="29">
        <v>0.2</v>
      </c>
      <c r="C711" s="29">
        <v>0.2</v>
      </c>
      <c r="D711" s="29">
        <v>0.2</v>
      </c>
      <c r="E711" s="119">
        <f>SUM(B711:D711)</f>
        <v>0.6000000000000001</v>
      </c>
      <c r="F711" s="9"/>
    </row>
    <row r="712" spans="1:6" ht="12" customHeight="1" hidden="1">
      <c r="A712" s="51"/>
      <c r="B712" s="35"/>
      <c r="C712" s="35"/>
      <c r="D712" s="35"/>
      <c r="E712" s="36"/>
      <c r="F712" s="9"/>
    </row>
    <row r="713" spans="1:6" ht="12" customHeight="1" hidden="1">
      <c r="A713" s="19" t="s">
        <v>240</v>
      </c>
      <c r="B713" s="35">
        <f>B714+B715+B716</f>
        <v>0.15000000000000002</v>
      </c>
      <c r="C713" s="35">
        <f>C714+C715+C716</f>
        <v>0.15000000000000002</v>
      </c>
      <c r="D713" s="35">
        <f>D714+D715+D716</f>
        <v>0.15000000000000002</v>
      </c>
      <c r="E713" s="35">
        <f>E714+E715+E716</f>
        <v>0.45000000000000007</v>
      </c>
      <c r="F713" s="9"/>
    </row>
    <row r="714" spans="1:6" ht="12" customHeight="1" hidden="1">
      <c r="A714" s="23" t="s">
        <v>4</v>
      </c>
      <c r="B714" s="29"/>
      <c r="C714" s="29"/>
      <c r="D714" s="29"/>
      <c r="E714" s="119">
        <f>SUM(B714:D714)</f>
        <v>0</v>
      </c>
      <c r="F714" s="9"/>
    </row>
    <row r="715" spans="1:6" ht="12" customHeight="1" hidden="1">
      <c r="A715" s="23" t="s">
        <v>5</v>
      </c>
      <c r="B715" s="29">
        <v>0.1</v>
      </c>
      <c r="C715" s="29">
        <v>0.1</v>
      </c>
      <c r="D715" s="29">
        <v>0.1</v>
      </c>
      <c r="E715" s="119">
        <f>SUM(B715:D715)</f>
        <v>0.30000000000000004</v>
      </c>
      <c r="F715" s="9"/>
    </row>
    <row r="716" spans="1:6" ht="12" customHeight="1" hidden="1">
      <c r="A716" s="23" t="s">
        <v>6</v>
      </c>
      <c r="B716" s="29">
        <v>0.05</v>
      </c>
      <c r="C716" s="29">
        <v>0.05</v>
      </c>
      <c r="D716" s="29">
        <v>0.05</v>
      </c>
      <c r="E716" s="119">
        <f>SUM(B716:D716)</f>
        <v>0.15000000000000002</v>
      </c>
      <c r="F716" s="9"/>
    </row>
    <row r="717" spans="1:6" ht="12" customHeight="1" hidden="1">
      <c r="A717" s="82"/>
      <c r="B717" s="35"/>
      <c r="C717" s="35"/>
      <c r="D717" s="35"/>
      <c r="E717" s="36"/>
      <c r="F717" s="9"/>
    </row>
    <row r="718" spans="1:6" ht="18" customHeight="1" hidden="1">
      <c r="A718" s="71" t="s">
        <v>194</v>
      </c>
      <c r="B718" s="93">
        <f aca="true" t="shared" si="22" ref="B718:E721">B724+B728</f>
        <v>5.05</v>
      </c>
      <c r="C718" s="93">
        <f t="shared" si="22"/>
        <v>0.8500000000000001</v>
      </c>
      <c r="D718" s="93">
        <f t="shared" si="22"/>
        <v>0.7000000000000001</v>
      </c>
      <c r="E718" s="93">
        <f t="shared" si="22"/>
        <v>6.6000000000000005</v>
      </c>
      <c r="F718" s="9"/>
    </row>
    <row r="719" spans="1:6" ht="12.75" hidden="1">
      <c r="A719" s="23" t="s">
        <v>4</v>
      </c>
      <c r="B719" s="29">
        <f t="shared" si="22"/>
        <v>0</v>
      </c>
      <c r="C719" s="29">
        <f t="shared" si="22"/>
        <v>0</v>
      </c>
      <c r="D719" s="29">
        <f t="shared" si="22"/>
        <v>0</v>
      </c>
      <c r="E719" s="29">
        <f t="shared" si="22"/>
        <v>0</v>
      </c>
      <c r="F719" s="9"/>
    </row>
    <row r="720" spans="1:6" ht="12.75" hidden="1">
      <c r="A720" s="23" t="s">
        <v>5</v>
      </c>
      <c r="B720" s="29">
        <f t="shared" si="22"/>
        <v>0.05</v>
      </c>
      <c r="C720" s="29">
        <f t="shared" si="22"/>
        <v>0.05</v>
      </c>
      <c r="D720" s="29">
        <f t="shared" si="22"/>
        <v>0.05</v>
      </c>
      <c r="E720" s="29">
        <f t="shared" si="22"/>
        <v>0.15000000000000002</v>
      </c>
      <c r="F720" s="9"/>
    </row>
    <row r="721" spans="1:6" ht="12.75" hidden="1">
      <c r="A721" s="23" t="s">
        <v>6</v>
      </c>
      <c r="B721" s="29">
        <f t="shared" si="22"/>
        <v>5</v>
      </c>
      <c r="C721" s="29">
        <f t="shared" si="22"/>
        <v>0.8</v>
      </c>
      <c r="D721" s="29">
        <f t="shared" si="22"/>
        <v>0.65</v>
      </c>
      <c r="E721" s="29">
        <f t="shared" si="22"/>
        <v>6.45</v>
      </c>
      <c r="F721" s="9"/>
    </row>
    <row r="722" spans="1:6" ht="12.75" hidden="1">
      <c r="A722" s="118" t="s">
        <v>8</v>
      </c>
      <c r="B722" s="21"/>
      <c r="C722" s="21"/>
      <c r="D722" s="21"/>
      <c r="E722" s="21"/>
      <c r="F722" s="9"/>
    </row>
    <row r="723" spans="1:6" ht="12.75" hidden="1">
      <c r="A723" s="118" t="s">
        <v>7</v>
      </c>
      <c r="B723" s="21"/>
      <c r="C723" s="21"/>
      <c r="D723" s="21"/>
      <c r="E723" s="21"/>
      <c r="F723" s="9"/>
    </row>
    <row r="724" spans="1:6" ht="12" customHeight="1" hidden="1">
      <c r="A724" s="19" t="s">
        <v>241</v>
      </c>
      <c r="B724" s="121">
        <v>0.05</v>
      </c>
      <c r="C724" s="121">
        <v>0.05</v>
      </c>
      <c r="D724" s="121">
        <v>0.05</v>
      </c>
      <c r="E724" s="119">
        <f aca="true" t="shared" si="23" ref="E724:E732">SUM(B724:D724)</f>
        <v>0.15000000000000002</v>
      </c>
      <c r="F724" s="9"/>
    </row>
    <row r="725" spans="1:6" ht="12" customHeight="1" hidden="1">
      <c r="A725" s="23" t="s">
        <v>4</v>
      </c>
      <c r="B725" s="29"/>
      <c r="C725" s="29"/>
      <c r="D725" s="29"/>
      <c r="E725" s="119">
        <f t="shared" si="23"/>
        <v>0</v>
      </c>
      <c r="F725" s="9"/>
    </row>
    <row r="726" spans="1:6" ht="12" customHeight="1" hidden="1">
      <c r="A726" s="23" t="s">
        <v>5</v>
      </c>
      <c r="B726" s="29">
        <v>0.05</v>
      </c>
      <c r="C726" s="29">
        <v>0.05</v>
      </c>
      <c r="D726" s="29">
        <v>0.05</v>
      </c>
      <c r="E726" s="119">
        <f t="shared" si="23"/>
        <v>0.15000000000000002</v>
      </c>
      <c r="F726" s="9"/>
    </row>
    <row r="727" spans="1:6" ht="12" customHeight="1" hidden="1">
      <c r="A727" s="23" t="s">
        <v>6</v>
      </c>
      <c r="B727" s="29"/>
      <c r="C727" s="29"/>
      <c r="D727" s="29"/>
      <c r="E727" s="119">
        <f t="shared" si="23"/>
        <v>0</v>
      </c>
      <c r="F727" s="9"/>
    </row>
    <row r="728" spans="1:6" ht="25.5" hidden="1">
      <c r="A728" s="19" t="s">
        <v>242</v>
      </c>
      <c r="B728" s="121">
        <v>5</v>
      </c>
      <c r="C728" s="121">
        <v>0.8</v>
      </c>
      <c r="D728" s="121">
        <v>0.65</v>
      </c>
      <c r="E728" s="119">
        <f t="shared" si="23"/>
        <v>6.45</v>
      </c>
      <c r="F728" s="9"/>
    </row>
    <row r="729" spans="1:6" ht="12" customHeight="1" hidden="1">
      <c r="A729" s="23" t="s">
        <v>4</v>
      </c>
      <c r="B729" s="29"/>
      <c r="C729" s="29"/>
      <c r="D729" s="29"/>
      <c r="E729" s="119">
        <f t="shared" si="23"/>
        <v>0</v>
      </c>
      <c r="F729" s="9"/>
    </row>
    <row r="730" spans="1:6" ht="12" customHeight="1" hidden="1">
      <c r="A730" s="23" t="s">
        <v>5</v>
      </c>
      <c r="B730" s="29"/>
      <c r="C730" s="29"/>
      <c r="D730" s="29"/>
      <c r="E730" s="119">
        <f t="shared" si="23"/>
        <v>0</v>
      </c>
      <c r="F730" s="9"/>
    </row>
    <row r="731" spans="1:6" ht="12" customHeight="1" hidden="1">
      <c r="A731" s="23" t="s">
        <v>6</v>
      </c>
      <c r="B731" s="29">
        <v>5</v>
      </c>
      <c r="C731" s="29">
        <v>0.8</v>
      </c>
      <c r="D731" s="29">
        <v>0.65</v>
      </c>
      <c r="E731" s="119">
        <f t="shared" si="23"/>
        <v>6.45</v>
      </c>
      <c r="F731" s="9"/>
    </row>
    <row r="732" spans="1:6" ht="12" customHeight="1" hidden="1">
      <c r="A732" s="23" t="s">
        <v>8</v>
      </c>
      <c r="B732" s="29"/>
      <c r="C732" s="29"/>
      <c r="D732" s="29"/>
      <c r="E732" s="119">
        <f t="shared" si="23"/>
        <v>0</v>
      </c>
      <c r="F732" s="9"/>
    </row>
    <row r="733" spans="1:6" ht="12" customHeight="1" hidden="1">
      <c r="A733" s="122"/>
      <c r="B733" s="29"/>
      <c r="C733" s="29"/>
      <c r="D733" s="29"/>
      <c r="E733" s="29"/>
      <c r="F733" s="9"/>
    </row>
    <row r="734" spans="1:6" ht="18" hidden="1">
      <c r="A734" s="123" t="s">
        <v>207</v>
      </c>
      <c r="B734" s="124">
        <f>B744+B740</f>
        <v>3.411</v>
      </c>
      <c r="C734" s="124">
        <f>C744+C740</f>
        <v>3.2020000000000004</v>
      </c>
      <c r="D734" s="124">
        <f>D744+D740</f>
        <v>3.3919999999999995</v>
      </c>
      <c r="E734" s="124">
        <f>E744+E740</f>
        <v>10.004999999999999</v>
      </c>
      <c r="F734" s="9"/>
    </row>
    <row r="735" spans="1:6" ht="12.75" hidden="1">
      <c r="A735" s="23" t="s">
        <v>4</v>
      </c>
      <c r="B735" s="29">
        <f>B746+B751+B756+B761+B766+B771+B776+B781</f>
        <v>1.0670000000000002</v>
      </c>
      <c r="C735" s="29">
        <f>C746+C751+C756+C761+C766+C771+C776+C781</f>
        <v>1.157</v>
      </c>
      <c r="D735" s="29">
        <f>D746+D751+D756+D761+D766+D771+D776+D781</f>
        <v>1.337</v>
      </c>
      <c r="E735" s="29">
        <f>E746+E751+E756+E761+E766+E771+E776+E781</f>
        <v>3.561</v>
      </c>
      <c r="F735" s="9"/>
    </row>
    <row r="736" spans="1:6" ht="12.75" hidden="1">
      <c r="A736" s="23" t="s">
        <v>5</v>
      </c>
      <c r="B736" s="29">
        <f>B747+B752+B757+B762+B767+B772+B777+B782+B743</f>
        <v>1.025</v>
      </c>
      <c r="C736" s="29">
        <f>C747+C752+C757+C762+C767+C772+C777+C782+C743</f>
        <v>1.0750000000000002</v>
      </c>
      <c r="D736" s="29">
        <f>D747+D752+D757+D762+D767+D772+D777+D782+D743</f>
        <v>1.145</v>
      </c>
      <c r="E736" s="29">
        <f>E747+E752+E757+E762+E767+E772+E777+E782+E743</f>
        <v>3.245</v>
      </c>
      <c r="F736" s="9"/>
    </row>
    <row r="737" spans="1:6" ht="12.75" hidden="1">
      <c r="A737" s="23" t="s">
        <v>6</v>
      </c>
      <c r="B737" s="29">
        <f aca="true" t="shared" si="24" ref="B737:E738">B748+B753+B758+B763+B768+B773+B778+B783</f>
        <v>1.266</v>
      </c>
      <c r="C737" s="29">
        <f t="shared" si="24"/>
        <v>0.8969999999999999</v>
      </c>
      <c r="D737" s="29">
        <f t="shared" si="24"/>
        <v>0.817</v>
      </c>
      <c r="E737" s="29">
        <f t="shared" si="24"/>
        <v>2.9800000000000004</v>
      </c>
      <c r="F737" s="9"/>
    </row>
    <row r="738" spans="1:6" ht="12.75" hidden="1">
      <c r="A738" s="118" t="s">
        <v>8</v>
      </c>
      <c r="B738" s="29">
        <f t="shared" si="24"/>
        <v>0.053</v>
      </c>
      <c r="C738" s="29">
        <f t="shared" si="24"/>
        <v>0.07300000000000001</v>
      </c>
      <c r="D738" s="29">
        <f t="shared" si="24"/>
        <v>0.093</v>
      </c>
      <c r="E738" s="29">
        <f t="shared" si="24"/>
        <v>0.21900000000000003</v>
      </c>
      <c r="F738" s="9"/>
    </row>
    <row r="739" spans="1:6" ht="12.75" hidden="1">
      <c r="A739" s="118" t="s">
        <v>7</v>
      </c>
      <c r="B739" s="21"/>
      <c r="C739" s="21"/>
      <c r="D739" s="21"/>
      <c r="E739" s="21"/>
      <c r="F739" s="9"/>
    </row>
    <row r="740" spans="1:6" ht="30" hidden="1">
      <c r="A740" s="125" t="s">
        <v>243</v>
      </c>
      <c r="B740" s="126">
        <f>B741+B742</f>
        <v>0</v>
      </c>
      <c r="C740" s="126">
        <f>C741+C742</f>
        <v>0</v>
      </c>
      <c r="D740" s="126">
        <f>D741+D742</f>
        <v>0</v>
      </c>
      <c r="E740" s="127">
        <f>SUM(B740:D740)</f>
        <v>0</v>
      </c>
      <c r="F740" s="9" t="s">
        <v>244</v>
      </c>
    </row>
    <row r="741" spans="1:6" ht="25.5" hidden="1">
      <c r="A741" s="19" t="s">
        <v>245</v>
      </c>
      <c r="B741" s="21"/>
      <c r="C741" s="21"/>
      <c r="D741" s="21"/>
      <c r="E741" s="76">
        <f>SUM(B741:D741)</f>
        <v>0</v>
      </c>
      <c r="F741" s="9"/>
    </row>
    <row r="742" spans="1:6" ht="12.75" hidden="1">
      <c r="A742" s="19" t="s">
        <v>246</v>
      </c>
      <c r="B742" s="21"/>
      <c r="C742" s="21"/>
      <c r="D742" s="21"/>
      <c r="E742" s="76">
        <f>SUM(B742:D742)</f>
        <v>0</v>
      </c>
      <c r="F742" s="9"/>
    </row>
    <row r="743" spans="1:6" ht="12.75" hidden="1">
      <c r="A743" s="23" t="s">
        <v>5</v>
      </c>
      <c r="B743" s="21">
        <f>B741+B742</f>
        <v>0</v>
      </c>
      <c r="C743" s="21">
        <f>C741+C742</f>
        <v>0</v>
      </c>
      <c r="D743" s="21">
        <f>D741+D742</f>
        <v>0</v>
      </c>
      <c r="E743" s="76">
        <f>SUM(B743:D743)</f>
        <v>0</v>
      </c>
      <c r="F743" s="9"/>
    </row>
    <row r="744" spans="1:6" ht="15" hidden="1">
      <c r="A744" s="128" t="s">
        <v>208</v>
      </c>
      <c r="B744" s="129">
        <f>B745+B750+B755+B760+B765+B770+B775+B780</f>
        <v>3.411</v>
      </c>
      <c r="C744" s="129">
        <f>C745+C750+C755+C760+C765+C770+C775+C780</f>
        <v>3.2020000000000004</v>
      </c>
      <c r="D744" s="129">
        <f>D745+D750+D755+D760+D765+D770+D775+D780</f>
        <v>3.3919999999999995</v>
      </c>
      <c r="E744" s="129">
        <f>E745+E750+E755+E760+E765+E770+E775+E780</f>
        <v>10.004999999999999</v>
      </c>
      <c r="F744" s="9"/>
    </row>
    <row r="745" spans="1:6" ht="33.75" hidden="1">
      <c r="A745" s="19" t="s">
        <v>247</v>
      </c>
      <c r="B745" s="90">
        <f>B746+B747+B748+B749</f>
        <v>0.15</v>
      </c>
      <c r="C745" s="90">
        <f>C746+C747+C748+C749</f>
        <v>0.15</v>
      </c>
      <c r="D745" s="90">
        <f>D746+D747+D748+D749</f>
        <v>0</v>
      </c>
      <c r="E745" s="130">
        <f aca="true" t="shared" si="25" ref="E745:E784">SUM(B745:D745)</f>
        <v>0.3</v>
      </c>
      <c r="F745" s="9" t="s">
        <v>248</v>
      </c>
    </row>
    <row r="746" spans="1:6" ht="12" customHeight="1" hidden="1">
      <c r="A746" s="23" t="s">
        <v>4</v>
      </c>
      <c r="B746" s="29"/>
      <c r="C746" s="29"/>
      <c r="D746" s="29"/>
      <c r="E746" s="119">
        <f t="shared" si="25"/>
        <v>0</v>
      </c>
      <c r="F746" s="9"/>
    </row>
    <row r="747" spans="1:6" ht="12" customHeight="1" hidden="1">
      <c r="A747" s="23" t="s">
        <v>5</v>
      </c>
      <c r="B747" s="29"/>
      <c r="C747" s="29"/>
      <c r="D747" s="29"/>
      <c r="E747" s="119">
        <f t="shared" si="25"/>
        <v>0</v>
      </c>
      <c r="F747" s="9"/>
    </row>
    <row r="748" spans="1:6" ht="12" customHeight="1" hidden="1">
      <c r="A748" s="23" t="s">
        <v>6</v>
      </c>
      <c r="B748" s="29">
        <v>0.15</v>
      </c>
      <c r="C748" s="29">
        <v>0.15</v>
      </c>
      <c r="D748" s="29"/>
      <c r="E748" s="29">
        <f t="shared" si="25"/>
        <v>0.3</v>
      </c>
      <c r="F748" s="9"/>
    </row>
    <row r="749" spans="1:6" ht="12" customHeight="1" hidden="1">
      <c r="A749" s="23" t="s">
        <v>8</v>
      </c>
      <c r="B749" s="29"/>
      <c r="C749" s="29"/>
      <c r="D749" s="29"/>
      <c r="E749" s="29">
        <f t="shared" si="25"/>
        <v>0</v>
      </c>
      <c r="F749" s="9"/>
    </row>
    <row r="750" spans="1:6" ht="22.5" hidden="1">
      <c r="A750" s="19" t="s">
        <v>249</v>
      </c>
      <c r="B750" s="90">
        <f>B751+B752+B753+B754</f>
        <v>0.4</v>
      </c>
      <c r="C750" s="90">
        <f>C751+C752+C753+C754</f>
        <v>0</v>
      </c>
      <c r="D750" s="90">
        <f>D751+D752+D753+D754</f>
        <v>0</v>
      </c>
      <c r="E750" s="130">
        <f t="shared" si="25"/>
        <v>0.4</v>
      </c>
      <c r="F750" s="9" t="s">
        <v>250</v>
      </c>
    </row>
    <row r="751" spans="1:6" ht="12" customHeight="1" hidden="1">
      <c r="A751" s="23" t="s">
        <v>4</v>
      </c>
      <c r="B751" s="29"/>
      <c r="C751" s="29"/>
      <c r="D751" s="29"/>
      <c r="E751" s="29">
        <f t="shared" si="25"/>
        <v>0</v>
      </c>
      <c r="F751" s="9"/>
    </row>
    <row r="752" spans="1:6" ht="12" customHeight="1" hidden="1">
      <c r="A752" s="23" t="s">
        <v>5</v>
      </c>
      <c r="B752" s="29"/>
      <c r="C752" s="35"/>
      <c r="D752" s="35"/>
      <c r="E752" s="29">
        <f t="shared" si="25"/>
        <v>0</v>
      </c>
      <c r="F752" s="9"/>
    </row>
    <row r="753" spans="1:6" ht="12" customHeight="1" hidden="1">
      <c r="A753" s="23" t="s">
        <v>6</v>
      </c>
      <c r="B753" s="29">
        <v>0.4</v>
      </c>
      <c r="C753" s="29"/>
      <c r="D753" s="29"/>
      <c r="E753" s="29">
        <f t="shared" si="25"/>
        <v>0.4</v>
      </c>
      <c r="F753" s="9"/>
    </row>
    <row r="754" spans="1:6" ht="12" customHeight="1" hidden="1">
      <c r="A754" s="23" t="s">
        <v>8</v>
      </c>
      <c r="B754" s="29"/>
      <c r="C754" s="29"/>
      <c r="D754" s="29"/>
      <c r="E754" s="29">
        <f t="shared" si="25"/>
        <v>0</v>
      </c>
      <c r="F754" s="9"/>
    </row>
    <row r="755" spans="1:6" ht="12.75" hidden="1">
      <c r="A755" s="19" t="s">
        <v>251</v>
      </c>
      <c r="B755" s="131">
        <f>B756+B757+B758+B759</f>
        <v>0</v>
      </c>
      <c r="C755" s="131">
        <f>C756+C757+C758+C759</f>
        <v>0</v>
      </c>
      <c r="D755" s="131">
        <f>D756+D757+D758+D759</f>
        <v>0</v>
      </c>
      <c r="E755" s="132">
        <f t="shared" si="25"/>
        <v>0</v>
      </c>
      <c r="F755" s="9"/>
    </row>
    <row r="756" spans="1:6" ht="12" customHeight="1" hidden="1">
      <c r="A756" s="23" t="s">
        <v>4</v>
      </c>
      <c r="B756" s="29"/>
      <c r="C756" s="29"/>
      <c r="D756" s="29"/>
      <c r="E756" s="29">
        <f t="shared" si="25"/>
        <v>0</v>
      </c>
      <c r="F756" s="9"/>
    </row>
    <row r="757" spans="1:6" ht="12" customHeight="1" hidden="1">
      <c r="A757" s="23" t="s">
        <v>5</v>
      </c>
      <c r="B757" s="29"/>
      <c r="C757" s="29"/>
      <c r="D757" s="29"/>
      <c r="E757" s="29">
        <f t="shared" si="25"/>
        <v>0</v>
      </c>
      <c r="F757" s="9"/>
    </row>
    <row r="758" spans="1:6" ht="12" customHeight="1" hidden="1">
      <c r="A758" s="23" t="s">
        <v>6</v>
      </c>
      <c r="B758" s="29"/>
      <c r="C758" s="29"/>
      <c r="D758" s="29"/>
      <c r="E758" s="29">
        <f t="shared" si="25"/>
        <v>0</v>
      </c>
      <c r="F758" s="9"/>
    </row>
    <row r="759" spans="1:6" ht="12" customHeight="1" hidden="1">
      <c r="A759" s="23" t="s">
        <v>8</v>
      </c>
      <c r="B759" s="29"/>
      <c r="C759" s="29"/>
      <c r="D759" s="29"/>
      <c r="E759" s="29">
        <f t="shared" si="25"/>
        <v>0</v>
      </c>
      <c r="F759" s="9"/>
    </row>
    <row r="760" spans="1:6" ht="38.25" hidden="1">
      <c r="A760" s="19" t="s">
        <v>252</v>
      </c>
      <c r="B760" s="131">
        <f>B761+B762+B763+B764</f>
        <v>0.28700000000000003</v>
      </c>
      <c r="C760" s="131">
        <f>C761+C762+C763+C764</f>
        <v>0.28700000000000003</v>
      </c>
      <c r="D760" s="131">
        <f>D761+D762+D763+D764</f>
        <v>0.28700000000000003</v>
      </c>
      <c r="E760" s="132">
        <f t="shared" si="25"/>
        <v>0.8610000000000001</v>
      </c>
      <c r="F760" s="9" t="s">
        <v>253</v>
      </c>
    </row>
    <row r="761" spans="1:6" ht="12" customHeight="1" hidden="1">
      <c r="A761" s="23" t="s">
        <v>4</v>
      </c>
      <c r="B761" s="29">
        <v>0.037</v>
      </c>
      <c r="C761" s="29">
        <v>0.037</v>
      </c>
      <c r="D761" s="29">
        <v>0.037</v>
      </c>
      <c r="E761" s="29">
        <f t="shared" si="25"/>
        <v>0.11099999999999999</v>
      </c>
      <c r="F761" s="9"/>
    </row>
    <row r="762" spans="1:6" ht="12" customHeight="1" hidden="1">
      <c r="A762" s="23" t="s">
        <v>5</v>
      </c>
      <c r="B762" s="29">
        <v>0.005</v>
      </c>
      <c r="C762" s="29">
        <v>0.005</v>
      </c>
      <c r="D762" s="29">
        <v>0.005</v>
      </c>
      <c r="E762" s="29">
        <f t="shared" si="25"/>
        <v>0.015</v>
      </c>
      <c r="F762" s="9"/>
    </row>
    <row r="763" spans="1:6" ht="12" customHeight="1" hidden="1">
      <c r="A763" s="23" t="s">
        <v>6</v>
      </c>
      <c r="B763" s="29">
        <v>0.222</v>
      </c>
      <c r="C763" s="29">
        <v>0.222</v>
      </c>
      <c r="D763" s="29">
        <v>0.222</v>
      </c>
      <c r="E763" s="29">
        <f t="shared" si="25"/>
        <v>0.666</v>
      </c>
      <c r="F763" s="9"/>
    </row>
    <row r="764" spans="1:6" ht="12" customHeight="1" hidden="1">
      <c r="A764" s="23" t="s">
        <v>8</v>
      </c>
      <c r="B764" s="29">
        <v>0.023</v>
      </c>
      <c r="C764" s="29">
        <v>0.023</v>
      </c>
      <c r="D764" s="29">
        <v>0.023</v>
      </c>
      <c r="E764" s="29">
        <f t="shared" si="25"/>
        <v>0.069</v>
      </c>
      <c r="F764" s="9"/>
    </row>
    <row r="765" spans="1:6" ht="38.25" hidden="1">
      <c r="A765" s="19" t="s">
        <v>254</v>
      </c>
      <c r="B765" s="131">
        <f>B766+B767+B768+B769</f>
        <v>0.32</v>
      </c>
      <c r="C765" s="131">
        <f>C766+C767+C768+C769</f>
        <v>0.35</v>
      </c>
      <c r="D765" s="131">
        <f>D766+D767+D768+D769</f>
        <v>0.37</v>
      </c>
      <c r="E765" s="132">
        <f t="shared" si="25"/>
        <v>1.04</v>
      </c>
      <c r="F765" s="120" t="s">
        <v>255</v>
      </c>
    </row>
    <row r="766" spans="1:6" ht="12" customHeight="1" hidden="1">
      <c r="A766" s="23" t="s">
        <v>4</v>
      </c>
      <c r="B766" s="29">
        <v>0.23</v>
      </c>
      <c r="C766" s="29">
        <v>0.25</v>
      </c>
      <c r="D766" s="29">
        <v>0.27</v>
      </c>
      <c r="E766" s="29">
        <f t="shared" si="25"/>
        <v>0.75</v>
      </c>
      <c r="F766" s="9"/>
    </row>
    <row r="767" spans="1:6" ht="12" customHeight="1" hidden="1">
      <c r="A767" s="23" t="s">
        <v>5</v>
      </c>
      <c r="B767" s="29">
        <v>0.09</v>
      </c>
      <c r="C767" s="29">
        <v>0.1</v>
      </c>
      <c r="D767" s="29">
        <v>0.1</v>
      </c>
      <c r="E767" s="29">
        <f t="shared" si="25"/>
        <v>0.29000000000000004</v>
      </c>
      <c r="F767" s="9"/>
    </row>
    <row r="768" spans="1:6" ht="12" customHeight="1" hidden="1">
      <c r="A768" s="23" t="s">
        <v>6</v>
      </c>
      <c r="B768" s="29"/>
      <c r="C768" s="29"/>
      <c r="D768" s="29"/>
      <c r="E768" s="29">
        <f t="shared" si="25"/>
        <v>0</v>
      </c>
      <c r="F768" s="9"/>
    </row>
    <row r="769" spans="1:6" ht="12" customHeight="1" hidden="1">
      <c r="A769" s="23" t="s">
        <v>8</v>
      </c>
      <c r="B769" s="29"/>
      <c r="C769" s="29"/>
      <c r="D769" s="29"/>
      <c r="E769" s="29">
        <f t="shared" si="25"/>
        <v>0</v>
      </c>
      <c r="F769" s="9"/>
    </row>
    <row r="770" spans="1:6" ht="33.75" hidden="1">
      <c r="A770" s="19" t="s">
        <v>256</v>
      </c>
      <c r="B770" s="131">
        <f>B771+B772+B773+B774</f>
        <v>0.79</v>
      </c>
      <c r="C770" s="131">
        <f>C771+C772+C773+C774</f>
        <v>0.8400000000000001</v>
      </c>
      <c r="D770" s="131">
        <f>D771+D772+D773+D774</f>
        <v>0.92</v>
      </c>
      <c r="E770" s="132">
        <f t="shared" si="25"/>
        <v>2.5500000000000003</v>
      </c>
      <c r="F770" s="9" t="s">
        <v>257</v>
      </c>
    </row>
    <row r="771" spans="1:6" ht="12" customHeight="1" hidden="1">
      <c r="A771" s="23" t="s">
        <v>4</v>
      </c>
      <c r="B771" s="29">
        <v>0.15</v>
      </c>
      <c r="C771" s="29">
        <v>0.17</v>
      </c>
      <c r="D771" s="29">
        <v>0.18</v>
      </c>
      <c r="E771" s="29">
        <f t="shared" si="25"/>
        <v>0.5</v>
      </c>
      <c r="F771" s="9"/>
    </row>
    <row r="772" spans="1:6" ht="12" customHeight="1" hidden="1">
      <c r="A772" s="23" t="s">
        <v>5</v>
      </c>
      <c r="B772" s="29">
        <v>0.35</v>
      </c>
      <c r="C772" s="29">
        <v>0.37</v>
      </c>
      <c r="D772" s="29">
        <v>0.39</v>
      </c>
      <c r="E772" s="29">
        <f t="shared" si="25"/>
        <v>1.1099999999999999</v>
      </c>
      <c r="F772" s="9"/>
    </row>
    <row r="773" spans="1:6" ht="12" customHeight="1" hidden="1">
      <c r="A773" s="23" t="s">
        <v>6</v>
      </c>
      <c r="B773" s="21">
        <v>0.29</v>
      </c>
      <c r="C773" s="21">
        <v>0.3</v>
      </c>
      <c r="D773" s="21">
        <v>0.35</v>
      </c>
      <c r="E773" s="29">
        <f t="shared" si="25"/>
        <v>0.94</v>
      </c>
      <c r="F773" s="9"/>
    </row>
    <row r="774" spans="1:6" ht="12" customHeight="1" hidden="1">
      <c r="A774" s="23" t="s">
        <v>8</v>
      </c>
      <c r="B774" s="21"/>
      <c r="C774" s="21"/>
      <c r="D774" s="21"/>
      <c r="E774" s="29">
        <f t="shared" si="25"/>
        <v>0</v>
      </c>
      <c r="F774" s="9"/>
    </row>
    <row r="775" spans="1:6" ht="12" customHeight="1" hidden="1">
      <c r="A775" s="19" t="s">
        <v>258</v>
      </c>
      <c r="B775" s="131">
        <f>B776+B777+B778+B779</f>
        <v>0.534</v>
      </c>
      <c r="C775" s="131">
        <f>C776+C777+C778+C779</f>
        <v>0.55</v>
      </c>
      <c r="D775" s="131">
        <f>D776+D777+D778+D779</f>
        <v>0.595</v>
      </c>
      <c r="E775" s="132">
        <f t="shared" si="25"/>
        <v>1.679</v>
      </c>
      <c r="F775" s="9" t="s">
        <v>259</v>
      </c>
    </row>
    <row r="776" spans="1:6" ht="12" customHeight="1" hidden="1">
      <c r="A776" s="23" t="s">
        <v>4</v>
      </c>
      <c r="B776" s="21"/>
      <c r="C776" s="21"/>
      <c r="D776" s="21"/>
      <c r="E776" s="29">
        <f t="shared" si="25"/>
        <v>0</v>
      </c>
      <c r="F776" s="9"/>
    </row>
    <row r="777" spans="1:6" ht="12" customHeight="1" hidden="1">
      <c r="A777" s="23" t="s">
        <v>5</v>
      </c>
      <c r="B777" s="21">
        <v>0.45</v>
      </c>
      <c r="C777" s="21">
        <v>0.46</v>
      </c>
      <c r="D777" s="21">
        <v>0.5</v>
      </c>
      <c r="E777" s="29">
        <f t="shared" si="25"/>
        <v>1.4100000000000001</v>
      </c>
      <c r="F777" s="9"/>
    </row>
    <row r="778" spans="1:6" ht="12" customHeight="1" hidden="1">
      <c r="A778" s="23" t="s">
        <v>6</v>
      </c>
      <c r="B778" s="21">
        <v>0.084</v>
      </c>
      <c r="C778" s="21">
        <v>0.09</v>
      </c>
      <c r="D778" s="21">
        <v>0.095</v>
      </c>
      <c r="E778" s="29">
        <f t="shared" si="25"/>
        <v>0.269</v>
      </c>
      <c r="F778" s="9"/>
    </row>
    <row r="779" spans="1:6" ht="12" customHeight="1" hidden="1">
      <c r="A779" s="23" t="s">
        <v>8</v>
      </c>
      <c r="B779" s="21"/>
      <c r="C779" s="21"/>
      <c r="D779" s="21"/>
      <c r="E779" s="29">
        <f t="shared" si="25"/>
        <v>0</v>
      </c>
      <c r="F779" s="9"/>
    </row>
    <row r="780" spans="1:6" ht="22.5" hidden="1">
      <c r="A780" s="19" t="s">
        <v>260</v>
      </c>
      <c r="B780" s="131">
        <f>B781+B782+B783+B784</f>
        <v>0.93</v>
      </c>
      <c r="C780" s="131">
        <f>C781+C782+C783+C784</f>
        <v>1.025</v>
      </c>
      <c r="D780" s="131">
        <f>D781+D782+D783+D784</f>
        <v>1.22</v>
      </c>
      <c r="E780" s="132">
        <f t="shared" si="25"/>
        <v>3.175</v>
      </c>
      <c r="F780" s="9" t="s">
        <v>261</v>
      </c>
    </row>
    <row r="781" spans="1:6" ht="12" customHeight="1" hidden="1">
      <c r="A781" s="23" t="s">
        <v>4</v>
      </c>
      <c r="B781" s="21">
        <v>0.65</v>
      </c>
      <c r="C781" s="21">
        <v>0.7</v>
      </c>
      <c r="D781" s="21">
        <v>0.85</v>
      </c>
      <c r="E781" s="29">
        <f t="shared" si="25"/>
        <v>2.2</v>
      </c>
      <c r="F781" s="9"/>
    </row>
    <row r="782" spans="1:6" ht="12" customHeight="1" hidden="1">
      <c r="A782" s="23" t="s">
        <v>5</v>
      </c>
      <c r="B782" s="21">
        <v>0.13</v>
      </c>
      <c r="C782" s="21">
        <v>0.14</v>
      </c>
      <c r="D782" s="21">
        <v>0.15</v>
      </c>
      <c r="E782" s="29">
        <f t="shared" si="25"/>
        <v>0.42000000000000004</v>
      </c>
      <c r="F782" s="9"/>
    </row>
    <row r="783" spans="1:6" ht="12" customHeight="1" hidden="1">
      <c r="A783" s="23" t="s">
        <v>6</v>
      </c>
      <c r="B783" s="21">
        <v>0.12</v>
      </c>
      <c r="C783" s="21">
        <v>0.135</v>
      </c>
      <c r="D783" s="21">
        <v>0.15</v>
      </c>
      <c r="E783" s="29">
        <f t="shared" si="25"/>
        <v>0.405</v>
      </c>
      <c r="F783" s="9"/>
    </row>
    <row r="784" spans="1:6" ht="12" customHeight="1" hidden="1">
      <c r="A784" s="23" t="s">
        <v>8</v>
      </c>
      <c r="B784" s="21">
        <v>0.03</v>
      </c>
      <c r="C784" s="21">
        <v>0.05</v>
      </c>
      <c r="D784" s="21">
        <v>0.07</v>
      </c>
      <c r="E784" s="29">
        <f t="shared" si="25"/>
        <v>0.15000000000000002</v>
      </c>
      <c r="F784" s="9"/>
    </row>
    <row r="785" spans="1:6" ht="18" hidden="1">
      <c r="A785" s="71" t="s">
        <v>215</v>
      </c>
      <c r="B785" s="93">
        <f>B791+B795+B799+B803+B807+B811+B815+B819+B823+C827+B831+B835</f>
        <v>3.6799999999999997</v>
      </c>
      <c r="C785" s="93">
        <f>C791+C795+C799+C803+C807+C811+C815+C819+C823+D827+C831+C835</f>
        <v>2.22</v>
      </c>
      <c r="D785" s="93">
        <f>D791+D795+D799+D803+D807+D811+D815+D819+D823+D827+D831+D835</f>
        <v>2.5100000000000002</v>
      </c>
      <c r="E785" s="93" t="e">
        <f>E791+E795+E799+E803+E807+E811+E815+E819+E823+E827+E831+E835</f>
        <v>#REF!</v>
      </c>
      <c r="F785" s="9"/>
    </row>
    <row r="786" spans="1:6" ht="12.75" hidden="1">
      <c r="A786" s="23" t="s">
        <v>4</v>
      </c>
      <c r="B786" s="29">
        <f>B792+B796+B800+B804+B808+B812+B816+B820+C828+B832+B836</f>
        <v>0</v>
      </c>
      <c r="C786" s="29">
        <f>C792+C796+C800+C804+C808+C812+C816+C820+D828+C832+C836</f>
        <v>0</v>
      </c>
      <c r="D786" s="29" t="e">
        <f>D792+D796+D800+D804+D808+D812+D816+D820+#REF!+D832+D836</f>
        <v>#REF!</v>
      </c>
      <c r="E786" s="29">
        <f>E792+E796+E800+E804+E808+E812+E816+E820+F828+E832+E836</f>
        <v>0</v>
      </c>
      <c r="F786" s="9"/>
    </row>
    <row r="787" spans="1:6" ht="12.75" hidden="1">
      <c r="A787" s="23" t="s">
        <v>5</v>
      </c>
      <c r="B787" s="29">
        <f aca="true" t="shared" si="26" ref="B787:E788">B793+B797+B801+B805+B809+B813+B817+B821+B829+B833+B837</f>
        <v>3.305</v>
      </c>
      <c r="C787" s="29">
        <f t="shared" si="26"/>
        <v>2.22</v>
      </c>
      <c r="D787" s="29">
        <f t="shared" si="26"/>
        <v>2.4099999999999997</v>
      </c>
      <c r="E787" s="29">
        <f t="shared" si="26"/>
        <v>7.935</v>
      </c>
      <c r="F787" s="9"/>
    </row>
    <row r="788" spans="1:6" ht="12.75" hidden="1">
      <c r="A788" s="23" t="s">
        <v>6</v>
      </c>
      <c r="B788" s="29">
        <f t="shared" si="26"/>
        <v>0.125</v>
      </c>
      <c r="C788" s="29">
        <f t="shared" si="26"/>
        <v>0.3</v>
      </c>
      <c r="D788" s="29">
        <f t="shared" si="26"/>
        <v>0.09999999999999999</v>
      </c>
      <c r="E788" s="29">
        <f t="shared" si="26"/>
        <v>0.525</v>
      </c>
      <c r="F788" s="9"/>
    </row>
    <row r="789" spans="1:6" ht="12.75" hidden="1">
      <c r="A789" s="118" t="s">
        <v>8</v>
      </c>
      <c r="B789" s="29"/>
      <c r="C789" s="29"/>
      <c r="D789" s="29"/>
      <c r="E789" s="29"/>
      <c r="F789" s="9"/>
    </row>
    <row r="790" spans="1:6" ht="12.75" hidden="1">
      <c r="A790" s="118" t="s">
        <v>7</v>
      </c>
      <c r="B790" s="21"/>
      <c r="C790" s="21"/>
      <c r="D790" s="21"/>
      <c r="E790" s="21"/>
      <c r="F790" s="9"/>
    </row>
    <row r="791" spans="1:6" ht="51" hidden="1">
      <c r="A791" s="33" t="s">
        <v>262</v>
      </c>
      <c r="B791" s="4">
        <f>B792+B793+B794</f>
        <v>1</v>
      </c>
      <c r="C791" s="4">
        <f>C792+C793+C794</f>
        <v>1.5</v>
      </c>
      <c r="D791" s="4">
        <f>D792+D793+D794</f>
        <v>2</v>
      </c>
      <c r="E791" s="4">
        <f>E792+E793+E794</f>
        <v>4.5</v>
      </c>
      <c r="F791" s="9"/>
    </row>
    <row r="792" spans="1:6" ht="12.75" hidden="1">
      <c r="A792" s="23" t="s">
        <v>4</v>
      </c>
      <c r="B792" s="21"/>
      <c r="C792" s="21"/>
      <c r="D792" s="21"/>
      <c r="E792" s="21">
        <f>SUM(B792:D792)</f>
        <v>0</v>
      </c>
      <c r="F792" s="9"/>
    </row>
    <row r="793" spans="1:6" ht="12.75" hidden="1">
      <c r="A793" s="23" t="s">
        <v>5</v>
      </c>
      <c r="B793" s="21">
        <v>1</v>
      </c>
      <c r="C793" s="21">
        <v>1.5</v>
      </c>
      <c r="D793" s="21">
        <v>2</v>
      </c>
      <c r="E793" s="21">
        <f>SUM(B793:D793)</f>
        <v>4.5</v>
      </c>
      <c r="F793" s="9"/>
    </row>
    <row r="794" spans="1:6" ht="12.75" hidden="1">
      <c r="A794" s="23" t="s">
        <v>6</v>
      </c>
      <c r="B794" s="21"/>
      <c r="C794" s="21"/>
      <c r="D794" s="21"/>
      <c r="E794" s="21">
        <f>SUM(B794:D794)</f>
        <v>0</v>
      </c>
      <c r="F794" s="9"/>
    </row>
    <row r="795" spans="1:6" ht="12" customHeight="1" hidden="1">
      <c r="A795" s="33" t="s">
        <v>263</v>
      </c>
      <c r="B795" s="4">
        <v>0.8</v>
      </c>
      <c r="C795" s="4"/>
      <c r="D795" s="4"/>
      <c r="E795" s="4" t="e">
        <f>#REF!+B795+C795+D795+#REF!</f>
        <v>#REF!</v>
      </c>
      <c r="F795" s="9"/>
    </row>
    <row r="796" spans="1:6" ht="12" customHeight="1" hidden="1">
      <c r="A796" s="23" t="s">
        <v>4</v>
      </c>
      <c r="B796" s="21"/>
      <c r="C796" s="21"/>
      <c r="D796" s="21"/>
      <c r="E796" s="21"/>
      <c r="F796" s="9"/>
    </row>
    <row r="797" spans="1:6" ht="12" customHeight="1" hidden="1">
      <c r="A797" s="23" t="s">
        <v>5</v>
      </c>
      <c r="B797" s="21">
        <v>0.8</v>
      </c>
      <c r="C797" s="21"/>
      <c r="D797" s="21"/>
      <c r="E797" s="21">
        <f>SUM(B797:D797)</f>
        <v>0.8</v>
      </c>
      <c r="F797" s="9"/>
    </row>
    <row r="798" spans="1:6" ht="12" customHeight="1" hidden="1">
      <c r="A798" s="23" t="s">
        <v>6</v>
      </c>
      <c r="B798" s="21"/>
      <c r="C798" s="21"/>
      <c r="D798" s="21"/>
      <c r="E798" s="21"/>
      <c r="F798" s="9"/>
    </row>
    <row r="799" spans="1:6" ht="12" customHeight="1" hidden="1">
      <c r="A799" s="33" t="s">
        <v>264</v>
      </c>
      <c r="B799" s="4">
        <v>1</v>
      </c>
      <c r="C799" s="4"/>
      <c r="D799" s="4"/>
      <c r="E799" s="4" t="e">
        <f>#REF!+B799+C799+D799+#REF!</f>
        <v>#REF!</v>
      </c>
      <c r="F799" s="9"/>
    </row>
    <row r="800" spans="1:6" ht="12" customHeight="1" hidden="1">
      <c r="A800" s="23" t="s">
        <v>4</v>
      </c>
      <c r="B800" s="21"/>
      <c r="C800" s="21"/>
      <c r="D800" s="21"/>
      <c r="E800" s="21"/>
      <c r="F800" s="9"/>
    </row>
    <row r="801" spans="1:6" ht="12" customHeight="1" hidden="1">
      <c r="A801" s="23" t="s">
        <v>5</v>
      </c>
      <c r="B801" s="21">
        <v>1</v>
      </c>
      <c r="C801" s="21"/>
      <c r="D801" s="21"/>
      <c r="E801" s="21">
        <f>SUM(B801:D801)</f>
        <v>1</v>
      </c>
      <c r="F801" s="9"/>
    </row>
    <row r="802" spans="1:6" ht="12" customHeight="1" hidden="1">
      <c r="A802" s="23" t="s">
        <v>6</v>
      </c>
      <c r="B802" s="21"/>
      <c r="C802" s="21"/>
      <c r="D802" s="21"/>
      <c r="E802" s="21"/>
      <c r="F802" s="9"/>
    </row>
    <row r="803" spans="1:6" ht="25.5" hidden="1">
      <c r="A803" s="33" t="s">
        <v>265</v>
      </c>
      <c r="B803" s="4">
        <v>0.06</v>
      </c>
      <c r="C803" s="4">
        <v>0.06</v>
      </c>
      <c r="D803" s="4">
        <v>0.06</v>
      </c>
      <c r="E803" s="4" t="e">
        <f>#REF!+B803+C803+D803+#REF!</f>
        <v>#REF!</v>
      </c>
      <c r="F803" s="9"/>
    </row>
    <row r="804" spans="1:6" ht="12" customHeight="1" hidden="1">
      <c r="A804" s="23" t="s">
        <v>4</v>
      </c>
      <c r="B804" s="21"/>
      <c r="C804" s="21"/>
      <c r="D804" s="21"/>
      <c r="E804" s="21"/>
      <c r="F804" s="9"/>
    </row>
    <row r="805" spans="1:6" ht="12" customHeight="1" hidden="1">
      <c r="A805" s="23" t="s">
        <v>5</v>
      </c>
      <c r="B805" s="21">
        <v>0.06</v>
      </c>
      <c r="C805" s="21">
        <v>0.06</v>
      </c>
      <c r="D805" s="21">
        <v>0.06</v>
      </c>
      <c r="E805" s="21">
        <f>SUM(B805:D805)</f>
        <v>0.18</v>
      </c>
      <c r="F805" s="9"/>
    </row>
    <row r="806" spans="1:6" ht="12" customHeight="1" hidden="1">
      <c r="A806" s="23" t="s">
        <v>6</v>
      </c>
      <c r="B806" s="21"/>
      <c r="C806" s="21"/>
      <c r="D806" s="21"/>
      <c r="E806" s="21"/>
      <c r="F806" s="9"/>
    </row>
    <row r="807" spans="1:6" ht="12" customHeight="1" hidden="1">
      <c r="A807" s="33" t="s">
        <v>266</v>
      </c>
      <c r="B807" s="4"/>
      <c r="C807" s="4"/>
      <c r="D807" s="4"/>
      <c r="E807" s="4" t="e">
        <f>#REF!+B807+C807+D807+#REF!</f>
        <v>#REF!</v>
      </c>
      <c r="F807" s="9"/>
    </row>
    <row r="808" spans="1:6" ht="12" customHeight="1" hidden="1">
      <c r="A808" s="23" t="s">
        <v>4</v>
      </c>
      <c r="B808" s="21"/>
      <c r="C808" s="21"/>
      <c r="D808" s="21"/>
      <c r="E808" s="21"/>
      <c r="F808" s="9"/>
    </row>
    <row r="809" spans="1:6" ht="12" customHeight="1" hidden="1">
      <c r="A809" s="23" t="s">
        <v>5</v>
      </c>
      <c r="B809" s="21"/>
      <c r="C809" s="21"/>
      <c r="D809" s="21"/>
      <c r="E809" s="21">
        <f>SUM(B809:D809)</f>
        <v>0</v>
      </c>
      <c r="F809" s="9"/>
    </row>
    <row r="810" spans="1:6" ht="12" customHeight="1" hidden="1">
      <c r="A810" s="23" t="s">
        <v>6</v>
      </c>
      <c r="B810" s="21"/>
      <c r="C810" s="21"/>
      <c r="D810" s="21"/>
      <c r="E810" s="21"/>
      <c r="F810" s="9"/>
    </row>
    <row r="811" spans="1:6" ht="22.5" hidden="1">
      <c r="A811" s="33" t="s">
        <v>267</v>
      </c>
      <c r="B811" s="4"/>
      <c r="C811" s="4">
        <v>0.1</v>
      </c>
      <c r="D811" s="4"/>
      <c r="E811" s="4" t="e">
        <f>#REF!+B811+C811+D811+#REF!</f>
        <v>#REF!</v>
      </c>
      <c r="F811" s="9" t="s">
        <v>268</v>
      </c>
    </row>
    <row r="812" spans="1:6" ht="12" customHeight="1" hidden="1">
      <c r="A812" s="23" t="s">
        <v>4</v>
      </c>
      <c r="B812" s="21"/>
      <c r="C812" s="21"/>
      <c r="D812" s="21"/>
      <c r="E812" s="21"/>
      <c r="F812" s="9"/>
    </row>
    <row r="813" spans="1:6" ht="12" customHeight="1" hidden="1">
      <c r="A813" s="23" t="s">
        <v>5</v>
      </c>
      <c r="B813" s="21"/>
      <c r="C813" s="21">
        <v>0.1</v>
      </c>
      <c r="D813" s="21"/>
      <c r="E813" s="21">
        <f>SUM(B813:D813)</f>
        <v>0.1</v>
      </c>
      <c r="F813" s="9"/>
    </row>
    <row r="814" spans="1:6" ht="12" customHeight="1" hidden="1">
      <c r="A814" s="23" t="s">
        <v>6</v>
      </c>
      <c r="B814" s="21"/>
      <c r="C814" s="21"/>
      <c r="D814" s="21"/>
      <c r="E814" s="21"/>
      <c r="F814" s="9"/>
    </row>
    <row r="815" spans="1:6" ht="38.25" hidden="1">
      <c r="A815" s="33" t="s">
        <v>269</v>
      </c>
      <c r="B815" s="4">
        <v>0.11</v>
      </c>
      <c r="C815" s="4">
        <v>0.06</v>
      </c>
      <c r="D815" s="4">
        <v>0.06</v>
      </c>
      <c r="E815" s="4" t="e">
        <f>#REF!+B815+C815+D815+#REF!</f>
        <v>#REF!</v>
      </c>
      <c r="F815" s="9"/>
    </row>
    <row r="816" spans="1:6" ht="12" customHeight="1" hidden="1">
      <c r="A816" s="23" t="s">
        <v>4</v>
      </c>
      <c r="B816" s="21"/>
      <c r="C816" s="21"/>
      <c r="D816" s="21"/>
      <c r="E816" s="21"/>
      <c r="F816" s="9"/>
    </row>
    <row r="817" spans="1:6" ht="12" customHeight="1" hidden="1">
      <c r="A817" s="23" t="s">
        <v>5</v>
      </c>
      <c r="B817" s="21">
        <v>0.1</v>
      </c>
      <c r="C817" s="21">
        <v>0.05</v>
      </c>
      <c r="D817" s="21">
        <v>0.05</v>
      </c>
      <c r="E817" s="21">
        <f>SUM(B817:D817)</f>
        <v>0.2</v>
      </c>
      <c r="F817" s="9"/>
    </row>
    <row r="818" spans="1:6" ht="12" customHeight="1" hidden="1">
      <c r="A818" s="23" t="s">
        <v>6</v>
      </c>
      <c r="B818" s="21">
        <v>0.01</v>
      </c>
      <c r="C818" s="21">
        <v>0.01</v>
      </c>
      <c r="D818" s="21">
        <v>0.01</v>
      </c>
      <c r="E818" s="21">
        <f>SUM(B818:D818)</f>
        <v>0.03</v>
      </c>
      <c r="F818" s="9"/>
    </row>
    <row r="819" spans="1:6" ht="12" customHeight="1" hidden="1">
      <c r="A819" s="33" t="s">
        <v>270</v>
      </c>
      <c r="B819" s="4"/>
      <c r="C819" s="4"/>
      <c r="D819" s="4"/>
      <c r="E819" s="4" t="e">
        <f>#REF!+B819+C819+D819+#REF!</f>
        <v>#REF!</v>
      </c>
      <c r="F819" s="9"/>
    </row>
    <row r="820" spans="1:6" ht="12" customHeight="1" hidden="1">
      <c r="A820" s="23" t="s">
        <v>4</v>
      </c>
      <c r="B820" s="21"/>
      <c r="C820" s="21"/>
      <c r="D820" s="21"/>
      <c r="E820" s="21"/>
      <c r="F820" s="9"/>
    </row>
    <row r="821" spans="1:6" ht="12" customHeight="1" hidden="1">
      <c r="A821" s="23" t="s">
        <v>5</v>
      </c>
      <c r="B821" s="21"/>
      <c r="C821" s="21"/>
      <c r="D821" s="21"/>
      <c r="E821" s="21">
        <f>SUM(B821:D821)</f>
        <v>0</v>
      </c>
      <c r="F821" s="9"/>
    </row>
    <row r="822" spans="1:6" ht="12" customHeight="1" hidden="1">
      <c r="A822" s="23" t="s">
        <v>6</v>
      </c>
      <c r="B822" s="21"/>
      <c r="C822" s="21"/>
      <c r="D822" s="21"/>
      <c r="E822" s="21"/>
      <c r="F822" s="9"/>
    </row>
    <row r="823" spans="1:6" ht="12" customHeight="1" hidden="1" outlineLevel="1">
      <c r="A823" s="33" t="s">
        <v>271</v>
      </c>
      <c r="B823" s="4"/>
      <c r="C823" s="4"/>
      <c r="D823" s="4"/>
      <c r="E823" s="4" t="e">
        <f>#REF!+B823+C823+D823+#REF!</f>
        <v>#REF!</v>
      </c>
      <c r="F823" s="9"/>
    </row>
    <row r="824" spans="1:6" ht="12" customHeight="1" hidden="1" outlineLevel="1">
      <c r="A824" s="23" t="s">
        <v>4</v>
      </c>
      <c r="B824" s="21"/>
      <c r="C824" s="21"/>
      <c r="D824" s="21"/>
      <c r="E824" s="21"/>
      <c r="F824" s="9"/>
    </row>
    <row r="825" spans="1:6" ht="12" customHeight="1" hidden="1" outlineLevel="1">
      <c r="A825" s="23" t="s">
        <v>5</v>
      </c>
      <c r="B825" s="21"/>
      <c r="C825" s="21"/>
      <c r="D825" s="21"/>
      <c r="E825" s="21"/>
      <c r="F825" s="9"/>
    </row>
    <row r="826" spans="1:6" ht="12" customHeight="1" hidden="1" outlineLevel="1">
      <c r="A826" s="23" t="s">
        <v>6</v>
      </c>
      <c r="B826" s="21"/>
      <c r="C826" s="21"/>
      <c r="D826" s="21"/>
      <c r="E826" s="21"/>
      <c r="F826" s="9"/>
    </row>
    <row r="827" spans="1:6" ht="38.25" hidden="1" collapsed="1">
      <c r="A827" s="33" t="s">
        <v>272</v>
      </c>
      <c r="B827" s="4">
        <v>0.05</v>
      </c>
      <c r="C827" s="4">
        <v>0.3</v>
      </c>
      <c r="D827" s="4"/>
      <c r="E827" s="4">
        <f>SUM(B827:D827)</f>
        <v>0.35</v>
      </c>
      <c r="F827" s="9"/>
    </row>
    <row r="828" spans="1:6" ht="12" customHeight="1" hidden="1">
      <c r="A828" s="23" t="s">
        <v>4</v>
      </c>
      <c r="B828" s="21"/>
      <c r="C828" s="21"/>
      <c r="D828" s="21"/>
      <c r="E828" s="21"/>
      <c r="F828" s="9"/>
    </row>
    <row r="829" spans="1:6" ht="12" customHeight="1" hidden="1">
      <c r="A829" s="23" t="s">
        <v>5</v>
      </c>
      <c r="B829" s="21">
        <v>0.035</v>
      </c>
      <c r="C829" s="21">
        <v>0.21</v>
      </c>
      <c r="D829" s="21"/>
      <c r="E829" s="4">
        <f>SUM(B829:D829)</f>
        <v>0.245</v>
      </c>
      <c r="F829" s="9"/>
    </row>
    <row r="830" spans="1:6" ht="12" customHeight="1" hidden="1">
      <c r="A830" s="23" t="s">
        <v>6</v>
      </c>
      <c r="B830" s="21">
        <v>0.015</v>
      </c>
      <c r="C830" s="21">
        <v>0.09</v>
      </c>
      <c r="D830" s="21"/>
      <c r="E830" s="4">
        <f>SUM(B830:D830)</f>
        <v>0.105</v>
      </c>
      <c r="F830" s="9"/>
    </row>
    <row r="831" spans="1:6" ht="38.25" hidden="1">
      <c r="A831" s="33" t="s">
        <v>273</v>
      </c>
      <c r="B831" s="4">
        <v>0.41</v>
      </c>
      <c r="C831" s="4">
        <v>0.5</v>
      </c>
      <c r="D831" s="4">
        <v>0.39</v>
      </c>
      <c r="E831" s="4" t="e">
        <f>#REF!+B831+C831+D831+#REF!</f>
        <v>#REF!</v>
      </c>
      <c r="F831" s="9"/>
    </row>
    <row r="832" spans="1:6" ht="12" customHeight="1" hidden="1">
      <c r="A832" s="23" t="s">
        <v>4</v>
      </c>
      <c r="B832" s="21"/>
      <c r="C832" s="21"/>
      <c r="D832" s="21"/>
      <c r="E832" s="21"/>
      <c r="F832" s="9"/>
    </row>
    <row r="833" spans="1:6" ht="12" customHeight="1" hidden="1">
      <c r="A833" s="23" t="s">
        <v>5</v>
      </c>
      <c r="B833" s="21">
        <v>0.31</v>
      </c>
      <c r="C833" s="21">
        <v>0.3</v>
      </c>
      <c r="D833" s="21">
        <v>0.3</v>
      </c>
      <c r="E833" s="21">
        <f>SUM(B833:D833)</f>
        <v>0.9099999999999999</v>
      </c>
      <c r="F833" s="9"/>
    </row>
    <row r="834" spans="1:6" ht="12" customHeight="1" hidden="1">
      <c r="A834" s="23" t="s">
        <v>6</v>
      </c>
      <c r="B834" s="21">
        <v>0.1</v>
      </c>
      <c r="C834" s="21">
        <v>0.2</v>
      </c>
      <c r="D834" s="21">
        <v>0.09</v>
      </c>
      <c r="E834" s="21">
        <f>SUM(B834:D834)</f>
        <v>0.39</v>
      </c>
      <c r="F834" s="9"/>
    </row>
    <row r="835" spans="1:6" ht="33.75" hidden="1" outlineLevel="1">
      <c r="A835" s="33" t="s">
        <v>274</v>
      </c>
      <c r="B835" s="4"/>
      <c r="C835" s="4"/>
      <c r="D835" s="4"/>
      <c r="E835" s="4"/>
      <c r="F835" s="9" t="s">
        <v>275</v>
      </c>
    </row>
    <row r="836" spans="1:6" ht="12" customHeight="1" hidden="1" outlineLevel="1">
      <c r="A836" s="23" t="s">
        <v>4</v>
      </c>
      <c r="B836" s="21"/>
      <c r="C836" s="21"/>
      <c r="D836" s="21"/>
      <c r="E836" s="21"/>
      <c r="F836" s="9"/>
    </row>
    <row r="837" spans="1:6" ht="12" customHeight="1" hidden="1" outlineLevel="1">
      <c r="A837" s="23" t="s">
        <v>5</v>
      </c>
      <c r="B837" s="21"/>
      <c r="C837" s="21"/>
      <c r="D837" s="21"/>
      <c r="E837" s="21"/>
      <c r="F837" s="9"/>
    </row>
    <row r="838" spans="1:6" ht="12" customHeight="1" hidden="1" outlineLevel="1">
      <c r="A838" s="23" t="s">
        <v>6</v>
      </c>
      <c r="B838" s="21"/>
      <c r="C838" s="21"/>
      <c r="D838" s="21"/>
      <c r="E838" s="21"/>
      <c r="F838" s="9"/>
    </row>
    <row r="839" spans="1:6" ht="18" hidden="1" collapsed="1">
      <c r="A839" s="133" t="s">
        <v>276</v>
      </c>
      <c r="B839" s="93">
        <f>B842+B844</f>
        <v>0.203</v>
      </c>
      <c r="C839" s="93">
        <f>C842+C844</f>
        <v>0.203</v>
      </c>
      <c r="D839" s="93">
        <f>D842+D844</f>
        <v>0.233</v>
      </c>
      <c r="E839" s="93">
        <f>E842+E844</f>
        <v>0.639</v>
      </c>
      <c r="F839" s="9"/>
    </row>
    <row r="840" spans="1:6" ht="13.5" customHeight="1" hidden="1">
      <c r="A840" s="23" t="s">
        <v>5</v>
      </c>
      <c r="B840" s="21">
        <f>B845</f>
        <v>0.2</v>
      </c>
      <c r="C840" s="21">
        <f>C845</f>
        <v>0.2</v>
      </c>
      <c r="D840" s="21">
        <f>D845</f>
        <v>0.23</v>
      </c>
      <c r="E840" s="21">
        <f>E845</f>
        <v>0.63</v>
      </c>
      <c r="F840" s="9"/>
    </row>
    <row r="841" spans="1:6" ht="13.5" customHeight="1" hidden="1">
      <c r="A841" s="23" t="s">
        <v>6</v>
      </c>
      <c r="B841" s="21">
        <f>B843</f>
        <v>0.003</v>
      </c>
      <c r="C841" s="21">
        <f>C843</f>
        <v>0.003</v>
      </c>
      <c r="D841" s="21">
        <f>D843</f>
        <v>0.003</v>
      </c>
      <c r="E841" s="21">
        <f>E843</f>
        <v>0.009000000000000001</v>
      </c>
      <c r="F841" s="9"/>
    </row>
    <row r="842" spans="1:6" ht="14.25" customHeight="1" hidden="1">
      <c r="A842" s="19" t="s">
        <v>277</v>
      </c>
      <c r="B842" s="50">
        <v>0.003</v>
      </c>
      <c r="C842" s="50">
        <v>0.003</v>
      </c>
      <c r="D842" s="50">
        <v>0.003</v>
      </c>
      <c r="E842" s="134">
        <f>SUM(B842:D842)</f>
        <v>0.009000000000000001</v>
      </c>
      <c r="F842" s="120" t="s">
        <v>278</v>
      </c>
    </row>
    <row r="843" spans="1:6" s="138" customFormat="1" ht="12" customHeight="1" hidden="1">
      <c r="A843" s="135" t="s">
        <v>6</v>
      </c>
      <c r="B843" s="136">
        <v>0.003</v>
      </c>
      <c r="C843" s="136">
        <v>0.003</v>
      </c>
      <c r="D843" s="136">
        <v>0.003</v>
      </c>
      <c r="E843" s="136">
        <f>SUM(B843:D843)</f>
        <v>0.009000000000000001</v>
      </c>
      <c r="F843" s="137"/>
    </row>
    <row r="844" spans="1:6" ht="22.5" hidden="1">
      <c r="A844" s="19" t="s">
        <v>279</v>
      </c>
      <c r="B844" s="134">
        <v>0.2</v>
      </c>
      <c r="C844" s="134">
        <v>0.2</v>
      </c>
      <c r="D844" s="134">
        <v>0.23</v>
      </c>
      <c r="E844" s="134">
        <f>SUM(B844:D844)</f>
        <v>0.63</v>
      </c>
      <c r="F844" s="9" t="s">
        <v>280</v>
      </c>
    </row>
    <row r="845" spans="1:6" s="138" customFormat="1" ht="12" customHeight="1" hidden="1">
      <c r="A845" s="135" t="s">
        <v>5</v>
      </c>
      <c r="B845" s="134">
        <v>0.2</v>
      </c>
      <c r="C845" s="134">
        <v>0.2</v>
      </c>
      <c r="D845" s="134">
        <v>0.23</v>
      </c>
      <c r="E845" s="134">
        <f>SUM(B845:D845)</f>
        <v>0.63</v>
      </c>
      <c r="F845" s="137"/>
    </row>
    <row r="846" spans="1:6" ht="18" hidden="1">
      <c r="A846" s="85" t="s">
        <v>281</v>
      </c>
      <c r="B846" s="93">
        <f>B851+B853+B855+B857+B862+B867+B869+B871+B876</f>
        <v>5.173000000000001</v>
      </c>
      <c r="C846" s="93">
        <f>C851+C853+C855+C857+C862+C867+C869+C871+C876</f>
        <v>6.266</v>
      </c>
      <c r="D846" s="93">
        <f>D851+D853+D855+D857+D862+D867+D869+D871+D876</f>
        <v>7.334999999999999</v>
      </c>
      <c r="E846" s="93">
        <f>E851+E853+E855+E857+E862+E867+E869+E871+E876</f>
        <v>18.774</v>
      </c>
      <c r="F846" s="9"/>
    </row>
    <row r="847" spans="1:6" ht="12" customHeight="1" hidden="1">
      <c r="A847" s="23" t="s">
        <v>4</v>
      </c>
      <c r="B847" s="29"/>
      <c r="C847" s="29"/>
      <c r="D847" s="29"/>
      <c r="E847" s="29"/>
      <c r="F847" s="9"/>
    </row>
    <row r="848" spans="1:6" ht="11.25" customHeight="1" hidden="1">
      <c r="A848" s="23" t="s">
        <v>5</v>
      </c>
      <c r="B848" s="29">
        <f>B852+B854+B856+B859+B864+B868+B870+B873+B878</f>
        <v>2.9999999999999996</v>
      </c>
      <c r="C848" s="29">
        <f>C852+C854+C856+C859+C864+C868+C870+C873+C878</f>
        <v>3.2400000000000007</v>
      </c>
      <c r="D848" s="29">
        <f>D852+D854+D856+D859+D864+D868+D870+D873+D878</f>
        <v>3.375</v>
      </c>
      <c r="E848" s="29">
        <f>E852+E854+E856+E859+E864+E868+E870+E873+E878</f>
        <v>9.615000000000002</v>
      </c>
      <c r="F848" s="9"/>
    </row>
    <row r="849" spans="1:6" ht="12" customHeight="1" hidden="1">
      <c r="A849" s="23" t="s">
        <v>6</v>
      </c>
      <c r="B849" s="29">
        <f aca="true" t="shared" si="27" ref="B849:E850">B860+B865+B874+B879</f>
        <v>1.8599999999999999</v>
      </c>
      <c r="C849" s="29">
        <f t="shared" si="27"/>
        <v>2.48</v>
      </c>
      <c r="D849" s="29">
        <f t="shared" si="27"/>
        <v>3.06</v>
      </c>
      <c r="E849" s="29">
        <f t="shared" si="27"/>
        <v>7.4</v>
      </c>
      <c r="F849" s="9"/>
    </row>
    <row r="850" spans="1:6" ht="12" customHeight="1" hidden="1">
      <c r="A850" s="139" t="s">
        <v>282</v>
      </c>
      <c r="B850" s="29">
        <f t="shared" si="27"/>
        <v>0.313</v>
      </c>
      <c r="C850" s="29">
        <f t="shared" si="27"/>
        <v>0.5459999999999999</v>
      </c>
      <c r="D850" s="29">
        <f t="shared" si="27"/>
        <v>0.9</v>
      </c>
      <c r="E850" s="29">
        <f t="shared" si="27"/>
        <v>1.759</v>
      </c>
      <c r="F850" s="9"/>
    </row>
    <row r="851" spans="1:6" ht="33.75" hidden="1">
      <c r="A851" s="33" t="s">
        <v>283</v>
      </c>
      <c r="B851" s="4">
        <v>1.5</v>
      </c>
      <c r="C851" s="4">
        <v>1.5</v>
      </c>
      <c r="D851" s="4">
        <v>1.5</v>
      </c>
      <c r="E851" s="4">
        <f aca="true" t="shared" si="28" ref="E851:E856">SUM(B851:D851)</f>
        <v>4.5</v>
      </c>
      <c r="F851" s="120" t="s">
        <v>284</v>
      </c>
    </row>
    <row r="852" spans="1:6" ht="10.5" customHeight="1" hidden="1">
      <c r="A852" s="23" t="s">
        <v>5</v>
      </c>
      <c r="B852" s="62">
        <v>1.5</v>
      </c>
      <c r="C852" s="62">
        <v>1.5</v>
      </c>
      <c r="D852" s="62">
        <v>1.5</v>
      </c>
      <c r="E852" s="4">
        <f t="shared" si="28"/>
        <v>4.5</v>
      </c>
      <c r="F852" s="9"/>
    </row>
    <row r="853" spans="1:6" ht="33.75" hidden="1">
      <c r="A853" s="33" t="s">
        <v>285</v>
      </c>
      <c r="B853" s="4">
        <v>0.008</v>
      </c>
      <c r="C853" s="4">
        <v>0.008</v>
      </c>
      <c r="D853" s="4">
        <v>0.008</v>
      </c>
      <c r="E853" s="4">
        <f t="shared" si="28"/>
        <v>0.024</v>
      </c>
      <c r="F853" s="120" t="s">
        <v>286</v>
      </c>
    </row>
    <row r="854" spans="1:6" ht="12" customHeight="1" hidden="1">
      <c r="A854" s="23" t="s">
        <v>5</v>
      </c>
      <c r="B854" s="62">
        <v>0.008</v>
      </c>
      <c r="C854" s="62">
        <v>0.008</v>
      </c>
      <c r="D854" s="62">
        <v>0.008</v>
      </c>
      <c r="E854" s="62">
        <f t="shared" si="28"/>
        <v>0.024</v>
      </c>
      <c r="F854" s="9"/>
    </row>
    <row r="855" spans="1:6" ht="78.75" hidden="1">
      <c r="A855" s="33" t="s">
        <v>287</v>
      </c>
      <c r="B855" s="4"/>
      <c r="C855" s="4"/>
      <c r="D855" s="4"/>
      <c r="E855" s="4">
        <f t="shared" si="28"/>
        <v>0</v>
      </c>
      <c r="F855" s="120" t="s">
        <v>288</v>
      </c>
    </row>
    <row r="856" spans="1:6" ht="12" customHeight="1" hidden="1">
      <c r="A856" s="23" t="s">
        <v>5</v>
      </c>
      <c r="B856" s="4"/>
      <c r="C856" s="4"/>
      <c r="D856" s="4"/>
      <c r="E856" s="4">
        <f t="shared" si="28"/>
        <v>0</v>
      </c>
      <c r="F856" s="9"/>
    </row>
    <row r="857" spans="1:6" ht="45" hidden="1">
      <c r="A857" s="33" t="s">
        <v>289</v>
      </c>
      <c r="B857" s="4">
        <f>B858+B859+B860+B861</f>
        <v>2.41</v>
      </c>
      <c r="C857" s="4">
        <f>C858+C859+C860+C861</f>
        <v>3.15</v>
      </c>
      <c r="D857" s="4">
        <f>D858+D859+D860+D861</f>
        <v>3.8</v>
      </c>
      <c r="E857" s="4">
        <f>E858+E859+E860+E861</f>
        <v>9.360000000000001</v>
      </c>
      <c r="F857" s="120" t="s">
        <v>290</v>
      </c>
    </row>
    <row r="858" spans="1:6" ht="12" customHeight="1" hidden="1">
      <c r="A858" s="23" t="s">
        <v>4</v>
      </c>
      <c r="B858" s="62"/>
      <c r="C858" s="62"/>
      <c r="D858" s="62"/>
      <c r="E858" s="62"/>
      <c r="F858" s="9"/>
    </row>
    <row r="859" spans="1:6" ht="12" customHeight="1" hidden="1">
      <c r="A859" s="23" t="s">
        <v>5</v>
      </c>
      <c r="B859" s="62">
        <v>1</v>
      </c>
      <c r="C859" s="62">
        <v>1.2</v>
      </c>
      <c r="D859" s="62">
        <v>1.3</v>
      </c>
      <c r="E859" s="62">
        <f aca="true" t="shared" si="29" ref="E859:E874">SUM(B859:D859)</f>
        <v>3.5</v>
      </c>
      <c r="F859" s="9"/>
    </row>
    <row r="860" spans="1:6" ht="12" customHeight="1" hidden="1">
      <c r="A860" s="23" t="s">
        <v>6</v>
      </c>
      <c r="B860" s="62">
        <v>1.2</v>
      </c>
      <c r="C860" s="62">
        <v>1.6</v>
      </c>
      <c r="D860" s="62">
        <v>2</v>
      </c>
      <c r="E860" s="62">
        <f t="shared" si="29"/>
        <v>4.8</v>
      </c>
      <c r="F860" s="9"/>
    </row>
    <row r="861" spans="1:6" ht="12" customHeight="1" hidden="1">
      <c r="A861" s="139" t="s">
        <v>282</v>
      </c>
      <c r="B861" s="4">
        <v>0.21</v>
      </c>
      <c r="C861" s="4">
        <v>0.35</v>
      </c>
      <c r="D861" s="4">
        <v>0.5</v>
      </c>
      <c r="E861" s="4">
        <f t="shared" si="29"/>
        <v>1.06</v>
      </c>
      <c r="F861" s="9"/>
    </row>
    <row r="862" spans="1:6" ht="51" hidden="1">
      <c r="A862" s="33" t="s">
        <v>291</v>
      </c>
      <c r="B862" s="4">
        <f>B863+B864+B865+B866</f>
        <v>0.39999999999999997</v>
      </c>
      <c r="C862" s="4">
        <f>C863+C864+C865+C866</f>
        <v>0.426</v>
      </c>
      <c r="D862" s="4">
        <f>D863+D864+D865+D866</f>
        <v>0.46</v>
      </c>
      <c r="E862" s="4">
        <f t="shared" si="29"/>
        <v>1.286</v>
      </c>
      <c r="F862" s="120" t="s">
        <v>292</v>
      </c>
    </row>
    <row r="863" spans="1:6" ht="12" customHeight="1" hidden="1">
      <c r="A863" s="23" t="s">
        <v>4</v>
      </c>
      <c r="B863" s="62"/>
      <c r="C863" s="62"/>
      <c r="D863" s="62"/>
      <c r="E863" s="62">
        <f t="shared" si="29"/>
        <v>0</v>
      </c>
      <c r="F863" s="9"/>
    </row>
    <row r="864" spans="1:6" ht="12" customHeight="1" hidden="1">
      <c r="A864" s="23" t="s">
        <v>5</v>
      </c>
      <c r="B864" s="62">
        <v>0.187</v>
      </c>
      <c r="C864" s="62">
        <v>0.2</v>
      </c>
      <c r="D864" s="62">
        <v>0.22</v>
      </c>
      <c r="E864" s="62">
        <f t="shared" si="29"/>
        <v>0.607</v>
      </c>
      <c r="F864" s="9"/>
    </row>
    <row r="865" spans="1:6" ht="12" customHeight="1" hidden="1">
      <c r="A865" s="23" t="s">
        <v>6</v>
      </c>
      <c r="B865" s="62">
        <v>0.17</v>
      </c>
      <c r="C865" s="62">
        <v>0.18</v>
      </c>
      <c r="D865" s="62">
        <v>0.19</v>
      </c>
      <c r="E865" s="62">
        <f t="shared" si="29"/>
        <v>0.54</v>
      </c>
      <c r="F865" s="9"/>
    </row>
    <row r="866" spans="1:6" ht="12" customHeight="1" hidden="1">
      <c r="A866" s="139" t="s">
        <v>282</v>
      </c>
      <c r="B866" s="62">
        <v>0.043</v>
      </c>
      <c r="C866" s="62">
        <v>0.046</v>
      </c>
      <c r="D866" s="62">
        <v>0.05</v>
      </c>
      <c r="E866" s="62">
        <f t="shared" si="29"/>
        <v>0.139</v>
      </c>
      <c r="F866" s="9"/>
    </row>
    <row r="867" spans="1:6" ht="33.75" hidden="1">
      <c r="A867" s="33" t="s">
        <v>293</v>
      </c>
      <c r="B867" s="4">
        <v>0.07</v>
      </c>
      <c r="C867" s="4">
        <v>0.07</v>
      </c>
      <c r="D867" s="4">
        <v>0.07</v>
      </c>
      <c r="E867" s="4">
        <f t="shared" si="29"/>
        <v>0.21000000000000002</v>
      </c>
      <c r="F867" s="120" t="s">
        <v>294</v>
      </c>
    </row>
    <row r="868" spans="1:6" ht="12" customHeight="1" hidden="1">
      <c r="A868" s="23" t="s">
        <v>5</v>
      </c>
      <c r="B868" s="62">
        <v>0.07</v>
      </c>
      <c r="C868" s="62">
        <v>0.07</v>
      </c>
      <c r="D868" s="62">
        <v>0.07</v>
      </c>
      <c r="E868" s="4">
        <f t="shared" si="29"/>
        <v>0.21000000000000002</v>
      </c>
      <c r="F868" s="9"/>
    </row>
    <row r="869" spans="1:6" ht="25.5" hidden="1">
      <c r="A869" s="33" t="s">
        <v>295</v>
      </c>
      <c r="B869" s="4">
        <v>0.005</v>
      </c>
      <c r="C869" s="4">
        <v>0.007</v>
      </c>
      <c r="D869" s="4">
        <v>0.007</v>
      </c>
      <c r="E869" s="4">
        <f t="shared" si="29"/>
        <v>0.019</v>
      </c>
      <c r="F869" s="120" t="s">
        <v>296</v>
      </c>
    </row>
    <row r="870" spans="1:6" ht="12" customHeight="1" hidden="1">
      <c r="A870" s="23" t="s">
        <v>5</v>
      </c>
      <c r="B870" s="62">
        <v>0.005</v>
      </c>
      <c r="C870" s="62">
        <v>0.007</v>
      </c>
      <c r="D870" s="62">
        <v>0.007</v>
      </c>
      <c r="E870" s="62">
        <f t="shared" si="29"/>
        <v>0.019</v>
      </c>
      <c r="F870" s="9"/>
    </row>
    <row r="871" spans="1:6" ht="38.25" hidden="1">
      <c r="A871" s="33" t="s">
        <v>297</v>
      </c>
      <c r="B871" s="4">
        <f>B872+B873+B874+B875</f>
        <v>0.63</v>
      </c>
      <c r="C871" s="4">
        <f>C872+C873+C874+C875</f>
        <v>0.82</v>
      </c>
      <c r="D871" s="4">
        <f>D872+D873+D874+D875</f>
        <v>0.98</v>
      </c>
      <c r="E871" s="4">
        <f t="shared" si="29"/>
        <v>2.4299999999999997</v>
      </c>
      <c r="F871" s="120" t="s">
        <v>298</v>
      </c>
    </row>
    <row r="872" spans="1:6" ht="12" customHeight="1" hidden="1">
      <c r="A872" s="23" t="s">
        <v>4</v>
      </c>
      <c r="B872" s="62"/>
      <c r="C872" s="62"/>
      <c r="D872" s="62"/>
      <c r="E872" s="62">
        <f t="shared" si="29"/>
        <v>0</v>
      </c>
      <c r="F872" s="9"/>
    </row>
    <row r="873" spans="1:6" ht="12" customHeight="1" hidden="1">
      <c r="A873" s="23" t="s">
        <v>5</v>
      </c>
      <c r="B873" s="62">
        <v>0.2</v>
      </c>
      <c r="C873" s="62">
        <v>0.22</v>
      </c>
      <c r="D873" s="62">
        <v>0.23</v>
      </c>
      <c r="E873" s="62">
        <f t="shared" si="29"/>
        <v>0.65</v>
      </c>
      <c r="F873" s="9"/>
    </row>
    <row r="874" spans="1:6" ht="12" customHeight="1" hidden="1">
      <c r="A874" s="23" t="s">
        <v>6</v>
      </c>
      <c r="B874" s="62">
        <v>0.43</v>
      </c>
      <c r="C874" s="62">
        <v>0.6</v>
      </c>
      <c r="D874" s="62">
        <v>0.75</v>
      </c>
      <c r="E874" s="62">
        <f t="shared" si="29"/>
        <v>1.78</v>
      </c>
      <c r="F874" s="9"/>
    </row>
    <row r="875" spans="1:6" ht="12" customHeight="1" hidden="1">
      <c r="A875" s="139" t="s">
        <v>282</v>
      </c>
      <c r="B875" s="62"/>
      <c r="C875" s="62"/>
      <c r="D875" s="62"/>
      <c r="E875" s="62"/>
      <c r="F875" s="9"/>
    </row>
    <row r="876" spans="1:6" ht="51" hidden="1">
      <c r="A876" s="33" t="s">
        <v>299</v>
      </c>
      <c r="B876" s="4">
        <f>B877+B878+B879+B880</f>
        <v>0.15</v>
      </c>
      <c r="C876" s="4">
        <f>C877+C878+C879+C880</f>
        <v>0.28500000000000003</v>
      </c>
      <c r="D876" s="4">
        <f>D877+D878+D879+D880</f>
        <v>0.51</v>
      </c>
      <c r="E876" s="4">
        <f>SUM(B876:D876)</f>
        <v>0.9450000000000001</v>
      </c>
      <c r="F876" s="9" t="s">
        <v>300</v>
      </c>
    </row>
    <row r="877" spans="1:6" ht="12" customHeight="1" hidden="1">
      <c r="A877" s="23" t="s">
        <v>4</v>
      </c>
      <c r="B877" s="62"/>
      <c r="C877" s="62"/>
      <c r="D877" s="62"/>
      <c r="E877" s="62">
        <f>SUM(B877:D877)</f>
        <v>0</v>
      </c>
      <c r="F877" s="9"/>
    </row>
    <row r="878" spans="1:6" ht="12" customHeight="1" hidden="1">
      <c r="A878" s="23" t="s">
        <v>5</v>
      </c>
      <c r="B878" s="62">
        <v>0.03</v>
      </c>
      <c r="C878" s="62">
        <v>0.035</v>
      </c>
      <c r="D878" s="62">
        <v>0.04</v>
      </c>
      <c r="E878" s="62">
        <f>SUM(B878:D878)</f>
        <v>0.10500000000000001</v>
      </c>
      <c r="F878" s="9"/>
    </row>
    <row r="879" spans="1:6" ht="12" customHeight="1" hidden="1">
      <c r="A879" s="23" t="s">
        <v>6</v>
      </c>
      <c r="B879" s="62">
        <v>0.06</v>
      </c>
      <c r="C879" s="62">
        <v>0.1</v>
      </c>
      <c r="D879" s="62">
        <v>0.12</v>
      </c>
      <c r="E879" s="62">
        <f>SUM(B879:D879)</f>
        <v>0.28</v>
      </c>
      <c r="F879" s="9"/>
    </row>
    <row r="880" spans="1:6" ht="12.75" hidden="1">
      <c r="A880" s="139" t="s">
        <v>282</v>
      </c>
      <c r="B880" s="62">
        <v>0.06</v>
      </c>
      <c r="C880" s="62">
        <v>0.15</v>
      </c>
      <c r="D880" s="62">
        <v>0.35</v>
      </c>
      <c r="E880" s="62">
        <f>SUM(B880:D880)</f>
        <v>0.5599999999999999</v>
      </c>
      <c r="F880" s="9"/>
    </row>
    <row r="881" spans="1:6" ht="18" customHeight="1">
      <c r="A881" s="140" t="s">
        <v>3</v>
      </c>
      <c r="B881" s="144">
        <f>B890+B913+B942+B948+B954</f>
        <v>44.63</v>
      </c>
      <c r="C881" s="144">
        <f>C890+C913+C942+C948+C954</f>
        <v>15.8</v>
      </c>
      <c r="D881" s="144">
        <f>D890+D913+D942+D948+D954</f>
        <v>7.1000000000000005</v>
      </c>
      <c r="E881" s="144">
        <f>E890+E913+E942+E948+E954</f>
        <v>67.53000000000002</v>
      </c>
      <c r="F881" s="9"/>
    </row>
    <row r="882" spans="1:6" ht="12" customHeight="1">
      <c r="A882" s="99" t="s">
        <v>6</v>
      </c>
      <c r="B882" s="100">
        <v>0.68</v>
      </c>
      <c r="C882" s="100">
        <v>0.9</v>
      </c>
      <c r="D882" s="100">
        <v>0.9</v>
      </c>
      <c r="E882" s="100">
        <v>2.48</v>
      </c>
      <c r="F882" s="9"/>
    </row>
    <row r="883" spans="1:6" ht="19.5" customHeight="1">
      <c r="A883" s="99" t="s">
        <v>7</v>
      </c>
      <c r="B883" s="100">
        <f>B891+B914+B943+B949</f>
        <v>43.95</v>
      </c>
      <c r="C883" s="100">
        <f>C891+C914+C943+C949</f>
        <v>9.9</v>
      </c>
      <c r="D883" s="100">
        <f>D891+D914+D943+D949</f>
        <v>6.2</v>
      </c>
      <c r="E883" s="144">
        <f>E891+E914+E943+E949</f>
        <v>60.05</v>
      </c>
      <c r="F883" s="9"/>
    </row>
    <row r="884" spans="1:6" ht="18" hidden="1">
      <c r="A884" s="71" t="s">
        <v>301</v>
      </c>
      <c r="B884" s="154"/>
      <c r="C884" s="154"/>
      <c r="D884" s="154"/>
      <c r="E884" s="154"/>
      <c r="F884" s="9"/>
    </row>
    <row r="885" spans="1:6" ht="38.25" hidden="1">
      <c r="A885" s="33" t="s">
        <v>41</v>
      </c>
      <c r="B885" s="34"/>
      <c r="C885" s="34"/>
      <c r="D885" s="34"/>
      <c r="E885" s="34"/>
      <c r="F885" s="9"/>
    </row>
    <row r="886" spans="1:6" ht="25.5" customHeight="1" hidden="1">
      <c r="A886" s="99" t="s">
        <v>7</v>
      </c>
      <c r="B886" s="162"/>
      <c r="C886" s="162"/>
      <c r="D886" s="162"/>
      <c r="E886" s="162"/>
      <c r="F886" s="9" t="s">
        <v>42</v>
      </c>
    </row>
    <row r="887" spans="1:6" ht="18" hidden="1" outlineLevel="1">
      <c r="A887" s="71" t="s">
        <v>302</v>
      </c>
      <c r="B887" s="163"/>
      <c r="C887" s="163"/>
      <c r="D887" s="163"/>
      <c r="E887" s="163"/>
      <c r="F887" s="9"/>
    </row>
    <row r="888" spans="1:6" ht="25.5" hidden="1" outlineLevel="1">
      <c r="A888" s="33" t="s">
        <v>303</v>
      </c>
      <c r="B888" s="34"/>
      <c r="C888" s="34"/>
      <c r="D888" s="34"/>
      <c r="E888" s="34"/>
      <c r="F888" s="9"/>
    </row>
    <row r="889" spans="1:6" ht="12.75" hidden="1" outlineLevel="1">
      <c r="A889" s="99" t="s">
        <v>7</v>
      </c>
      <c r="B889" s="162"/>
      <c r="C889" s="162"/>
      <c r="D889" s="162"/>
      <c r="E889" s="162"/>
      <c r="F889" s="9"/>
    </row>
    <row r="890" spans="1:6" ht="18" outlineLevel="1">
      <c r="A890" s="141" t="s">
        <v>56</v>
      </c>
      <c r="B890" s="163">
        <f>B892+B894+B897+B899+B901+B904+B907+B909+B911</f>
        <v>18.7</v>
      </c>
      <c r="C890" s="163">
        <f>C892+C894+C897+C899+C901+C904+C907+C909+C911</f>
        <v>10.5</v>
      </c>
      <c r="D890" s="163">
        <f>D892+D894+D897+D899+D901+D904+D907+D909+D911</f>
        <v>4</v>
      </c>
      <c r="E890" s="163">
        <f>E892+E894+E897+E899+E901+E904+E907+E909+E911</f>
        <v>33.2</v>
      </c>
      <c r="F890" s="9"/>
    </row>
    <row r="891" spans="1:9" ht="12.75" outlineLevel="1">
      <c r="A891" s="164" t="s">
        <v>7</v>
      </c>
      <c r="B891" s="161">
        <f>B893+B895+B898+B900+B902+B906+B908+B910+B912</f>
        <v>18.7</v>
      </c>
      <c r="C891" s="161">
        <f>C893+C895+C898+C900+C902+C906+C908+C910+C912</f>
        <v>5.5</v>
      </c>
      <c r="D891" s="161">
        <f>D893+D895+D898+D900+D902+D906+D908+D910+D912</f>
        <v>4</v>
      </c>
      <c r="E891" s="161">
        <f>E893+E895+E898+E900+E902+E906+E908+E910+E912</f>
        <v>28.2</v>
      </c>
      <c r="F891" s="44"/>
      <c r="G891" s="145"/>
      <c r="H891" s="145"/>
      <c r="I891" s="145"/>
    </row>
    <row r="892" spans="1:9" ht="38.25" outlineLevel="1">
      <c r="A892" s="33" t="s">
        <v>11</v>
      </c>
      <c r="B892" s="90">
        <v>0.4</v>
      </c>
      <c r="C892" s="90"/>
      <c r="D892" s="90"/>
      <c r="E892" s="158">
        <f>SUM(B892:D892)</f>
        <v>0.4</v>
      </c>
      <c r="F892" s="166" t="s">
        <v>343</v>
      </c>
      <c r="G892" s="145"/>
      <c r="H892" s="145"/>
      <c r="I892" s="145"/>
    </row>
    <row r="893" spans="1:9" ht="12.75" outlineLevel="1">
      <c r="A893" s="99" t="s">
        <v>7</v>
      </c>
      <c r="B893" s="161">
        <v>0.4</v>
      </c>
      <c r="C893" s="161"/>
      <c r="D893" s="161"/>
      <c r="E893" s="159">
        <f>SUM(B893:D893)</f>
        <v>0.4</v>
      </c>
      <c r="F893" s="44"/>
      <c r="G893" s="145"/>
      <c r="H893" s="145"/>
      <c r="I893" s="145"/>
    </row>
    <row r="894" spans="1:9" ht="12.75" outlineLevel="1">
      <c r="A894" s="33" t="s">
        <v>338</v>
      </c>
      <c r="B894" s="34">
        <v>2</v>
      </c>
      <c r="C894" s="34">
        <v>3</v>
      </c>
      <c r="D894" s="34">
        <v>3</v>
      </c>
      <c r="E894" s="163">
        <f>SUM(B894:D894)</f>
        <v>8</v>
      </c>
      <c r="F894" s="44"/>
      <c r="G894" s="145"/>
      <c r="H894" s="145"/>
      <c r="I894" s="145"/>
    </row>
    <row r="895" spans="1:6" ht="12.75" outlineLevel="1">
      <c r="A895" s="99" t="s">
        <v>7</v>
      </c>
      <c r="B895" s="160">
        <v>2</v>
      </c>
      <c r="C895" s="160">
        <v>3</v>
      </c>
      <c r="D895" s="160">
        <v>3</v>
      </c>
      <c r="E895" s="160">
        <v>8</v>
      </c>
      <c r="F895" s="9"/>
    </row>
    <row r="896" spans="1:5" ht="12.75" outlineLevel="1">
      <c r="A896" s="32" t="s">
        <v>330</v>
      </c>
      <c r="B896" s="161"/>
      <c r="C896" s="161"/>
      <c r="D896" s="161"/>
      <c r="E896" s="163"/>
    </row>
    <row r="897" spans="1:6" ht="33.75" outlineLevel="1">
      <c r="A897" s="49" t="s">
        <v>66</v>
      </c>
      <c r="B897" s="90">
        <v>6</v>
      </c>
      <c r="C897" s="90"/>
      <c r="D897" s="90"/>
      <c r="E897" s="72">
        <f aca="true" t="shared" si="30" ref="E897:E955">SUM(B897:D897)</f>
        <v>6</v>
      </c>
      <c r="F897" s="30" t="s">
        <v>67</v>
      </c>
    </row>
    <row r="898" spans="1:6" ht="12.75" outlineLevel="1">
      <c r="A898" s="99" t="s">
        <v>7</v>
      </c>
      <c r="B898" s="28">
        <v>6</v>
      </c>
      <c r="C898" s="48"/>
      <c r="D898" s="48"/>
      <c r="E898" s="163">
        <f t="shared" si="30"/>
        <v>6</v>
      </c>
      <c r="F898" s="30"/>
    </row>
    <row r="899" spans="1:6" ht="25.5" outlineLevel="1">
      <c r="A899" s="33" t="s">
        <v>331</v>
      </c>
      <c r="B899" s="153">
        <v>1.5</v>
      </c>
      <c r="C899" s="153"/>
      <c r="D899" s="153"/>
      <c r="E899" s="72">
        <v>1.5</v>
      </c>
      <c r="F899" s="30" t="s">
        <v>344</v>
      </c>
    </row>
    <row r="900" spans="1:6" ht="12.75" outlineLevel="1">
      <c r="A900" s="99" t="s">
        <v>7</v>
      </c>
      <c r="B900" s="146">
        <v>1.5</v>
      </c>
      <c r="C900" s="146">
        <v>0</v>
      </c>
      <c r="D900" s="146">
        <v>0</v>
      </c>
      <c r="E900" s="163">
        <f t="shared" si="30"/>
        <v>1.5</v>
      </c>
      <c r="F900" s="30"/>
    </row>
    <row r="901" spans="1:6" ht="38.25" outlineLevel="1">
      <c r="A901" s="33" t="s">
        <v>332</v>
      </c>
      <c r="B901" s="90">
        <v>1.5</v>
      </c>
      <c r="C901" s="90">
        <v>1.5</v>
      </c>
      <c r="D901" s="90"/>
      <c r="E901" s="72">
        <f t="shared" si="30"/>
        <v>3</v>
      </c>
      <c r="F901" s="40" t="s">
        <v>345</v>
      </c>
    </row>
    <row r="902" spans="1:6" ht="12.75" outlineLevel="1">
      <c r="A902" s="99" t="s">
        <v>7</v>
      </c>
      <c r="B902" s="161">
        <v>1.5</v>
      </c>
      <c r="C902" s="161">
        <v>1.5</v>
      </c>
      <c r="D902" s="161"/>
      <c r="E902" s="163">
        <f t="shared" si="30"/>
        <v>3</v>
      </c>
      <c r="F902" s="70"/>
    </row>
    <row r="903" spans="1:6" ht="25.5" outlineLevel="1">
      <c r="A903" s="157" t="s">
        <v>69</v>
      </c>
      <c r="B903" s="161"/>
      <c r="C903" s="161"/>
      <c r="D903" s="161"/>
      <c r="E903" s="163"/>
      <c r="F903" s="40"/>
    </row>
    <row r="904" spans="1:6" ht="45" outlineLevel="1">
      <c r="A904" s="49" t="s">
        <v>71</v>
      </c>
      <c r="B904" s="148">
        <v>5</v>
      </c>
      <c r="C904" s="148">
        <v>5</v>
      </c>
      <c r="D904" s="148"/>
      <c r="E904" s="72">
        <f t="shared" si="30"/>
        <v>10</v>
      </c>
      <c r="F904" s="9" t="s">
        <v>70</v>
      </c>
    </row>
    <row r="905" spans="1:5" ht="1.5" customHeight="1" outlineLevel="1">
      <c r="A905" s="49" t="s">
        <v>72</v>
      </c>
      <c r="B905" s="147"/>
      <c r="C905" s="147"/>
      <c r="D905" s="147"/>
      <c r="E905" s="163">
        <f t="shared" si="30"/>
        <v>0</v>
      </c>
    </row>
    <row r="906" spans="1:6" ht="12.75" outlineLevel="1">
      <c r="A906" s="99" t="s">
        <v>7</v>
      </c>
      <c r="B906" s="147">
        <v>5</v>
      </c>
      <c r="C906" s="147"/>
      <c r="D906" s="147"/>
      <c r="E906" s="163">
        <v>5</v>
      </c>
      <c r="F906" s="9"/>
    </row>
    <row r="907" spans="1:6" ht="25.5" outlineLevel="1">
      <c r="A907" s="142" t="s">
        <v>304</v>
      </c>
      <c r="B907" s="153">
        <v>0.1</v>
      </c>
      <c r="C907" s="153"/>
      <c r="D907" s="153"/>
      <c r="E907" s="72">
        <v>0.1</v>
      </c>
      <c r="F907" s="40" t="s">
        <v>305</v>
      </c>
    </row>
    <row r="908" spans="1:6" ht="12.75" outlineLevel="1">
      <c r="A908" s="99" t="s">
        <v>7</v>
      </c>
      <c r="B908" s="146">
        <v>0.1</v>
      </c>
      <c r="C908" s="148"/>
      <c r="D908" s="148"/>
      <c r="E908" s="163">
        <f t="shared" si="30"/>
        <v>0.1</v>
      </c>
      <c r="F908" s="9"/>
    </row>
    <row r="909" spans="1:6" ht="25.5" outlineLevel="1">
      <c r="A909" s="142" t="s">
        <v>306</v>
      </c>
      <c r="B909" s="34">
        <v>0.8</v>
      </c>
      <c r="C909" s="34">
        <v>1</v>
      </c>
      <c r="D909" s="34">
        <v>1</v>
      </c>
      <c r="E909" s="72">
        <f t="shared" si="30"/>
        <v>2.8</v>
      </c>
      <c r="F909" s="9" t="s">
        <v>307</v>
      </c>
    </row>
    <row r="910" spans="1:6" ht="12.75" outlineLevel="1">
      <c r="A910" s="99" t="s">
        <v>7</v>
      </c>
      <c r="B910" s="162">
        <v>0.8</v>
      </c>
      <c r="C910" s="162">
        <v>1</v>
      </c>
      <c r="D910" s="162">
        <v>1</v>
      </c>
      <c r="E910" s="163">
        <f t="shared" si="30"/>
        <v>2.8</v>
      </c>
      <c r="F910" s="9"/>
    </row>
    <row r="911" spans="1:6" ht="25.5" outlineLevel="1">
      <c r="A911" s="142" t="s">
        <v>308</v>
      </c>
      <c r="B911" s="34">
        <v>1.4</v>
      </c>
      <c r="C911" s="34"/>
      <c r="D911" s="34"/>
      <c r="E911" s="72">
        <f t="shared" si="30"/>
        <v>1.4</v>
      </c>
      <c r="F911" s="3" t="s">
        <v>346</v>
      </c>
    </row>
    <row r="912" spans="1:6" ht="12.75" outlineLevel="1">
      <c r="A912" s="99" t="s">
        <v>7</v>
      </c>
      <c r="B912" s="42">
        <v>1.4</v>
      </c>
      <c r="C912" s="42"/>
      <c r="D912" s="42"/>
      <c r="E912" s="163">
        <f t="shared" si="30"/>
        <v>1.4</v>
      </c>
      <c r="F912" s="9"/>
    </row>
    <row r="913" spans="1:6" ht="36" outlineLevel="1">
      <c r="A913" s="71" t="s">
        <v>309</v>
      </c>
      <c r="B913" s="163">
        <f>B916+B918+B920+B922+B926+B930+B937</f>
        <v>23.3</v>
      </c>
      <c r="C913" s="163">
        <f>C916+C918+C920+C922+C926+C930+C937</f>
        <v>2.4</v>
      </c>
      <c r="D913" s="163">
        <f>D916+D918+D920+D922+D926+D930+D937</f>
        <v>0.7</v>
      </c>
      <c r="E913" s="163">
        <f>E916+E918+E920+E922+E926+E930+E937</f>
        <v>26.4</v>
      </c>
      <c r="F913" s="9"/>
    </row>
    <row r="914" spans="1:6" ht="12.75" outlineLevel="1">
      <c r="A914" s="99" t="s">
        <v>7</v>
      </c>
      <c r="B914" s="146">
        <f>B917+B919+B921+B923+B927+B931+B941</f>
        <v>23.3</v>
      </c>
      <c r="C914" s="146">
        <f>C917+C919+C921+C923+C927+C931+C941</f>
        <v>2.4</v>
      </c>
      <c r="D914" s="146">
        <f>D917+D919+D921+D923+D927+D931+D941</f>
        <v>0.7</v>
      </c>
      <c r="E914" s="146">
        <f>E917+E919+E921+E923+E927+E931+E941</f>
        <v>26.4</v>
      </c>
      <c r="F914" s="9"/>
    </row>
    <row r="915" spans="1:6" ht="12.75" outlineLevel="1">
      <c r="A915" s="99" t="s">
        <v>6</v>
      </c>
      <c r="B915" s="161"/>
      <c r="C915" s="161"/>
      <c r="D915" s="161"/>
      <c r="E915" s="163"/>
      <c r="F915" s="9"/>
    </row>
    <row r="916" spans="1:6" ht="25.5" outlineLevel="1">
      <c r="A916" s="19" t="s">
        <v>335</v>
      </c>
      <c r="B916" s="34">
        <v>1</v>
      </c>
      <c r="C916" s="34"/>
      <c r="D916" s="34"/>
      <c r="E916" s="72">
        <f t="shared" si="30"/>
        <v>1</v>
      </c>
      <c r="F916" s="40" t="s">
        <v>340</v>
      </c>
    </row>
    <row r="917" spans="1:5" ht="12.75" outlineLevel="1">
      <c r="A917" s="99" t="s">
        <v>7</v>
      </c>
      <c r="B917" s="162">
        <v>1</v>
      </c>
      <c r="C917" s="162"/>
      <c r="D917" s="162"/>
      <c r="E917" s="163">
        <f t="shared" si="30"/>
        <v>1</v>
      </c>
    </row>
    <row r="918" spans="1:6" ht="33.75" outlineLevel="1">
      <c r="A918" s="19" t="s">
        <v>333</v>
      </c>
      <c r="B918" s="42">
        <v>0.8</v>
      </c>
      <c r="C918" s="42">
        <v>1</v>
      </c>
      <c r="D918" s="42"/>
      <c r="E918" s="163">
        <f t="shared" si="30"/>
        <v>1.8</v>
      </c>
      <c r="F918" s="40" t="s">
        <v>339</v>
      </c>
    </row>
    <row r="919" spans="1:6" ht="12.75">
      <c r="A919" s="99" t="s">
        <v>7</v>
      </c>
      <c r="B919" s="162">
        <v>0.8</v>
      </c>
      <c r="C919" s="162">
        <v>1</v>
      </c>
      <c r="D919" s="162"/>
      <c r="E919" s="163">
        <f t="shared" si="30"/>
        <v>1.8</v>
      </c>
      <c r="F919" s="9"/>
    </row>
    <row r="920" spans="1:6" ht="33.75">
      <c r="A920" s="19" t="s">
        <v>334</v>
      </c>
      <c r="B920" s="39">
        <v>10</v>
      </c>
      <c r="C920" s="39"/>
      <c r="D920" s="39"/>
      <c r="E920" s="72">
        <f t="shared" si="30"/>
        <v>10</v>
      </c>
      <c r="F920" s="40" t="s">
        <v>341</v>
      </c>
    </row>
    <row r="921" spans="1:5" ht="12.75">
      <c r="A921" s="99" t="s">
        <v>7</v>
      </c>
      <c r="B921" s="162">
        <v>10</v>
      </c>
      <c r="C921" s="162"/>
      <c r="D921" s="162"/>
      <c r="E921" s="154">
        <f t="shared" si="30"/>
        <v>10</v>
      </c>
    </row>
    <row r="922" spans="1:6" ht="33.75">
      <c r="A922" s="19" t="s">
        <v>310</v>
      </c>
      <c r="B922" s="39">
        <v>6</v>
      </c>
      <c r="C922" s="39"/>
      <c r="D922" s="39"/>
      <c r="E922" s="72">
        <f t="shared" si="30"/>
        <v>6</v>
      </c>
      <c r="F922" s="40" t="s">
        <v>341</v>
      </c>
    </row>
    <row r="923" spans="1:5" ht="12.75">
      <c r="A923" s="99" t="s">
        <v>7</v>
      </c>
      <c r="B923" s="162">
        <v>6</v>
      </c>
      <c r="C923" s="162"/>
      <c r="D923" s="162"/>
      <c r="E923" s="163">
        <f t="shared" si="30"/>
        <v>6</v>
      </c>
    </row>
    <row r="924" spans="1:6" ht="25.5">
      <c r="A924" s="19" t="s">
        <v>311</v>
      </c>
      <c r="B924" s="42"/>
      <c r="C924" s="42"/>
      <c r="D924" s="42"/>
      <c r="E924" s="163"/>
      <c r="F924" s="9"/>
    </row>
    <row r="925" spans="1:6" ht="12.75">
      <c r="A925" s="99" t="s">
        <v>7</v>
      </c>
      <c r="B925" s="162"/>
      <c r="C925" s="162"/>
      <c r="D925" s="162"/>
      <c r="E925" s="163">
        <f t="shared" si="30"/>
        <v>0</v>
      </c>
      <c r="F925" s="9"/>
    </row>
    <row r="926" spans="1:6" ht="33.75">
      <c r="A926" s="19" t="s">
        <v>313</v>
      </c>
      <c r="B926" s="39">
        <v>2.5</v>
      </c>
      <c r="C926" s="39">
        <v>0.7</v>
      </c>
      <c r="D926" s="39"/>
      <c r="E926" s="72">
        <f t="shared" si="30"/>
        <v>3.2</v>
      </c>
      <c r="F926" s="40" t="s">
        <v>339</v>
      </c>
    </row>
    <row r="927" spans="1:6" ht="12" customHeight="1">
      <c r="A927" s="99" t="s">
        <v>7</v>
      </c>
      <c r="B927" s="162">
        <v>2.5</v>
      </c>
      <c r="C927" s="162">
        <v>0.7</v>
      </c>
      <c r="D927" s="162"/>
      <c r="E927" s="163">
        <f t="shared" si="30"/>
        <v>3.2</v>
      </c>
      <c r="F927" s="9"/>
    </row>
    <row r="928" spans="1:6" ht="33.75">
      <c r="A928" s="19" t="s">
        <v>314</v>
      </c>
      <c r="B928" s="42"/>
      <c r="C928" s="42"/>
      <c r="D928" s="42"/>
      <c r="E928" s="163">
        <f t="shared" si="30"/>
        <v>0</v>
      </c>
      <c r="F928" s="40" t="s">
        <v>315</v>
      </c>
    </row>
    <row r="929" spans="1:6" ht="12" customHeight="1">
      <c r="A929" s="99" t="s">
        <v>7</v>
      </c>
      <c r="B929" s="162"/>
      <c r="C929" s="162"/>
      <c r="D929" s="162"/>
      <c r="E929" s="163">
        <f t="shared" si="30"/>
        <v>0</v>
      </c>
      <c r="F929" s="9"/>
    </row>
    <row r="930" spans="1:5" ht="25.5">
      <c r="A930" s="19" t="s">
        <v>319</v>
      </c>
      <c r="B930" s="39">
        <v>0.3</v>
      </c>
      <c r="C930" s="39">
        <v>0.2</v>
      </c>
      <c r="D930" s="39">
        <v>0.2</v>
      </c>
      <c r="E930" s="72">
        <f t="shared" si="30"/>
        <v>0.7</v>
      </c>
    </row>
    <row r="931" spans="1:6" ht="12" customHeight="1">
      <c r="A931" s="99" t="s">
        <v>7</v>
      </c>
      <c r="B931" s="162">
        <v>0.3</v>
      </c>
      <c r="C931" s="162">
        <v>0.2</v>
      </c>
      <c r="D931" s="162">
        <v>0.2</v>
      </c>
      <c r="E931" s="163">
        <f t="shared" si="30"/>
        <v>0.7</v>
      </c>
      <c r="F931" s="9"/>
    </row>
    <row r="932" spans="1:6" ht="33.75" hidden="1" outlineLevel="1">
      <c r="A932" s="19" t="s">
        <v>317</v>
      </c>
      <c r="B932" s="39">
        <v>0.3</v>
      </c>
      <c r="C932" s="39"/>
      <c r="D932" s="39"/>
      <c r="E932" s="163">
        <f t="shared" si="30"/>
        <v>0.3</v>
      </c>
      <c r="F932" s="40" t="s">
        <v>312</v>
      </c>
    </row>
    <row r="933" spans="1:6" ht="12" customHeight="1" hidden="1" outlineLevel="1">
      <c r="A933" s="99" t="s">
        <v>7</v>
      </c>
      <c r="B933" s="162">
        <v>0.3</v>
      </c>
      <c r="C933" s="162"/>
      <c r="D933" s="162"/>
      <c r="E933" s="163">
        <f t="shared" si="30"/>
        <v>0.3</v>
      </c>
      <c r="F933" s="9"/>
    </row>
    <row r="934" spans="1:6" ht="25.5" collapsed="1">
      <c r="A934" s="19" t="s">
        <v>318</v>
      </c>
      <c r="B934" s="42"/>
      <c r="C934" s="42">
        <v>0.2</v>
      </c>
      <c r="D934" s="42">
        <v>0.2</v>
      </c>
      <c r="E934" s="163">
        <f t="shared" si="30"/>
        <v>0.4</v>
      </c>
      <c r="F934" s="40"/>
    </row>
    <row r="935" spans="1:6" ht="12" customHeight="1">
      <c r="A935" s="99" t="s">
        <v>7</v>
      </c>
      <c r="B935" s="162"/>
      <c r="C935" s="162"/>
      <c r="D935" s="162"/>
      <c r="E935" s="163">
        <f t="shared" si="30"/>
        <v>0</v>
      </c>
      <c r="F935" s="9"/>
    </row>
    <row r="936" spans="1:6" ht="25.5">
      <c r="A936" s="19" t="s">
        <v>320</v>
      </c>
      <c r="B936" s="42"/>
      <c r="C936" s="42"/>
      <c r="D936" s="42"/>
      <c r="E936" s="163">
        <f t="shared" si="30"/>
        <v>0</v>
      </c>
      <c r="F936" s="40"/>
    </row>
    <row r="937" spans="1:6" ht="12" customHeight="1">
      <c r="A937" s="51" t="s">
        <v>321</v>
      </c>
      <c r="B937" s="34">
        <v>2.7</v>
      </c>
      <c r="C937" s="34">
        <v>0.5</v>
      </c>
      <c r="D937" s="34">
        <v>0.5</v>
      </c>
      <c r="E937" s="72">
        <f>SUM(B937:D937)</f>
        <v>3.7</v>
      </c>
      <c r="F937" s="9"/>
    </row>
    <row r="938" spans="1:6" ht="33.75">
      <c r="A938" s="51" t="s">
        <v>336</v>
      </c>
      <c r="B938" s="162">
        <v>0.9</v>
      </c>
      <c r="C938" s="162"/>
      <c r="D938" s="162"/>
      <c r="E938" s="154">
        <f>SUM(B938:D938)</f>
        <v>0.9</v>
      </c>
      <c r="F938" s="40" t="s">
        <v>316</v>
      </c>
    </row>
    <row r="939" spans="1:6" ht="12" customHeight="1">
      <c r="A939" s="51" t="s">
        <v>322</v>
      </c>
      <c r="B939" s="42">
        <v>1.5</v>
      </c>
      <c r="C939" s="42"/>
      <c r="D939" s="42"/>
      <c r="E939" s="154">
        <f>SUM(B939:D939)</f>
        <v>1.5</v>
      </c>
      <c r="F939" s="9"/>
    </row>
    <row r="940" spans="1:6" ht="12.75">
      <c r="A940" s="51" t="s">
        <v>323</v>
      </c>
      <c r="B940" s="42">
        <v>0.3</v>
      </c>
      <c r="C940" s="42">
        <v>0.5</v>
      </c>
      <c r="D940" s="42">
        <v>0.5</v>
      </c>
      <c r="E940" s="154">
        <f>SUM(B940:D940)</f>
        <v>1.3</v>
      </c>
      <c r="F940" s="40"/>
    </row>
    <row r="941" spans="1:6" ht="14.25" customHeight="1">
      <c r="A941" s="99" t="s">
        <v>7</v>
      </c>
      <c r="B941" s="42">
        <v>2.7</v>
      </c>
      <c r="C941" s="42">
        <v>0.5</v>
      </c>
      <c r="D941" s="42">
        <v>0.5</v>
      </c>
      <c r="E941" s="154">
        <f>SUM(B941:D941)</f>
        <v>3.7</v>
      </c>
      <c r="F941" s="9"/>
    </row>
    <row r="942" spans="1:6" ht="15.75" customHeight="1">
      <c r="A942" s="77" t="s">
        <v>324</v>
      </c>
      <c r="B942" s="156">
        <v>0.45</v>
      </c>
      <c r="C942" s="156">
        <v>0</v>
      </c>
      <c r="D942" s="156">
        <v>0</v>
      </c>
      <c r="E942" s="72">
        <f t="shared" si="30"/>
        <v>0.45</v>
      </c>
      <c r="F942" s="9"/>
    </row>
    <row r="943" spans="1:6" ht="12" customHeight="1">
      <c r="A943" s="165" t="s">
        <v>7</v>
      </c>
      <c r="B943" s="161">
        <v>0.45</v>
      </c>
      <c r="C943" s="161">
        <f>C946+C947</f>
        <v>0</v>
      </c>
      <c r="D943" s="161">
        <f>D946+D947</f>
        <v>0</v>
      </c>
      <c r="E943" s="161">
        <f t="shared" si="30"/>
        <v>0.45</v>
      </c>
      <c r="F943" s="9"/>
    </row>
    <row r="944" spans="1:6" ht="23.25" customHeight="1">
      <c r="A944" s="143" t="s">
        <v>337</v>
      </c>
      <c r="B944" s="90">
        <v>0.2</v>
      </c>
      <c r="C944" s="90"/>
      <c r="D944" s="90"/>
      <c r="E944" s="72">
        <f t="shared" si="30"/>
        <v>0.2</v>
      </c>
      <c r="F944" s="40" t="s">
        <v>347</v>
      </c>
    </row>
    <row r="945" spans="1:6" ht="12.75">
      <c r="A945" s="99" t="s">
        <v>7</v>
      </c>
      <c r="B945" s="103">
        <v>0.2</v>
      </c>
      <c r="C945" s="103"/>
      <c r="D945" s="103"/>
      <c r="E945" s="154">
        <v>0.2</v>
      </c>
      <c r="F945" s="40"/>
    </row>
    <row r="946" spans="1:6" ht="21.75" customHeight="1">
      <c r="A946" s="143" t="s">
        <v>325</v>
      </c>
      <c r="B946" s="90">
        <v>0.25</v>
      </c>
      <c r="C946" s="90"/>
      <c r="D946" s="90"/>
      <c r="E946" s="72">
        <v>0.25</v>
      </c>
      <c r="F946" s="40" t="s">
        <v>347</v>
      </c>
    </row>
    <row r="947" spans="1:6" ht="12" customHeight="1">
      <c r="A947" s="99" t="s">
        <v>7</v>
      </c>
      <c r="B947" s="24">
        <v>0.25</v>
      </c>
      <c r="C947" s="24"/>
      <c r="D947" s="24"/>
      <c r="E947" s="163">
        <f t="shared" si="30"/>
        <v>0.25</v>
      </c>
      <c r="F947" s="9"/>
    </row>
    <row r="948" spans="1:6" ht="16.5" customHeight="1">
      <c r="A948" s="77" t="s">
        <v>326</v>
      </c>
      <c r="B948" s="163">
        <f>B951+B953</f>
        <v>1.5</v>
      </c>
      <c r="C948" s="163">
        <f>C951+C953</f>
        <v>2</v>
      </c>
      <c r="D948" s="163">
        <f>D951+D953</f>
        <v>1.5</v>
      </c>
      <c r="E948" s="163">
        <f>SUM(B948:D948)</f>
        <v>5</v>
      </c>
      <c r="F948" s="9"/>
    </row>
    <row r="949" spans="1:6" ht="12" customHeight="1">
      <c r="A949" s="99" t="s">
        <v>7</v>
      </c>
      <c r="B949" s="161">
        <v>1.5</v>
      </c>
      <c r="C949" s="161">
        <v>2</v>
      </c>
      <c r="D949" s="161">
        <v>1.5</v>
      </c>
      <c r="E949" s="163">
        <f>SUM(B949:D949)</f>
        <v>5</v>
      </c>
      <c r="F949" s="9"/>
    </row>
    <row r="950" spans="1:6" ht="33" customHeight="1">
      <c r="A950" s="33" t="s">
        <v>327</v>
      </c>
      <c r="B950" s="34">
        <v>0.5</v>
      </c>
      <c r="C950" s="34">
        <v>1</v>
      </c>
      <c r="D950" s="34">
        <v>0.5</v>
      </c>
      <c r="E950" s="34">
        <f>SUM(B950:D950)</f>
        <v>2</v>
      </c>
      <c r="F950" s="40" t="s">
        <v>348</v>
      </c>
    </row>
    <row r="951" spans="1:5" ht="12.75">
      <c r="A951" s="99" t="s">
        <v>7</v>
      </c>
      <c r="B951" s="162">
        <v>0.5</v>
      </c>
      <c r="C951" s="162">
        <v>1</v>
      </c>
      <c r="D951" s="162">
        <v>0.5</v>
      </c>
      <c r="E951" s="163">
        <f t="shared" si="30"/>
        <v>2</v>
      </c>
    </row>
    <row r="952" spans="1:6" ht="12.75">
      <c r="A952" s="33" t="s">
        <v>328</v>
      </c>
      <c r="B952" s="34">
        <f>B953</f>
        <v>1</v>
      </c>
      <c r="C952" s="34">
        <f>C953</f>
        <v>1</v>
      </c>
      <c r="D952" s="34">
        <f>D953</f>
        <v>1</v>
      </c>
      <c r="E952" s="72">
        <f t="shared" si="30"/>
        <v>3</v>
      </c>
      <c r="F952" s="40" t="s">
        <v>349</v>
      </c>
    </row>
    <row r="953" spans="1:6" ht="12.75">
      <c r="A953" s="99" t="s">
        <v>7</v>
      </c>
      <c r="B953" s="42">
        <v>1</v>
      </c>
      <c r="C953" s="42">
        <v>1</v>
      </c>
      <c r="D953" s="42">
        <v>1</v>
      </c>
      <c r="E953" s="163">
        <f t="shared" si="30"/>
        <v>3</v>
      </c>
      <c r="F953" s="40"/>
    </row>
    <row r="954" spans="1:6" ht="23.25">
      <c r="A954" s="85" t="s">
        <v>329</v>
      </c>
      <c r="B954" s="156">
        <v>0.68</v>
      </c>
      <c r="C954" s="156">
        <v>0.9</v>
      </c>
      <c r="D954" s="156">
        <v>0.9</v>
      </c>
      <c r="E954" s="72">
        <f>SUM(B954:D954)</f>
        <v>2.48</v>
      </c>
      <c r="F954" s="40" t="s">
        <v>350</v>
      </c>
    </row>
    <row r="955" spans="1:6" ht="12" customHeight="1">
      <c r="A955" s="99" t="s">
        <v>6</v>
      </c>
      <c r="B955" s="161">
        <f>B954</f>
        <v>0.68</v>
      </c>
      <c r="C955" s="161">
        <f>C954</f>
        <v>0.9</v>
      </c>
      <c r="D955" s="161">
        <f>D954</f>
        <v>0.9</v>
      </c>
      <c r="E955" s="161">
        <f t="shared" si="30"/>
        <v>2.48</v>
      </c>
      <c r="F955" s="9"/>
    </row>
    <row r="956" spans="2:6" ht="12.75">
      <c r="B956" s="155"/>
      <c r="C956" s="155"/>
      <c r="D956" s="155"/>
      <c r="E956" s="155"/>
      <c r="F956" s="70"/>
    </row>
    <row r="957" ht="12.75"/>
    <row r="958" spans="5:6" ht="12" customHeight="1">
      <c r="E958" s="150"/>
      <c r="F958" s="151"/>
    </row>
    <row r="959" spans="5:6" ht="20.25" customHeight="1" hidden="1">
      <c r="E959" s="149" t="e">
        <f>#REF!+#REF!</f>
        <v>#REF!</v>
      </c>
      <c r="F959" s="74"/>
    </row>
    <row r="960" ht="12" customHeight="1">
      <c r="F960" s="152"/>
    </row>
  </sheetData>
  <mergeCells count="18">
    <mergeCell ref="A3:F3"/>
    <mergeCell ref="B5:D5"/>
    <mergeCell ref="A5:A6"/>
    <mergeCell ref="E5:E6"/>
    <mergeCell ref="F5:F6"/>
    <mergeCell ref="F699:F700"/>
    <mergeCell ref="F39:F43"/>
    <mergeCell ref="F51:F54"/>
    <mergeCell ref="F63:F64"/>
    <mergeCell ref="F203:F207"/>
    <mergeCell ref="A217:E217"/>
    <mergeCell ref="A458:E458"/>
    <mergeCell ref="A660:E660"/>
    <mergeCell ref="A14:E14"/>
    <mergeCell ref="A139:E139"/>
    <mergeCell ref="A165:E165"/>
    <mergeCell ref="A181:E181"/>
    <mergeCell ref="A125:E125"/>
  </mergeCells>
  <printOptions/>
  <pageMargins left="0.3937007874015748" right="0.1968503937007874" top="0.3937007874015748" bottom="0.3937007874015748" header="0.31496062992125984" footer="0.5118110236220472"/>
  <pageSetup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"Крапивинский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Экономический</cp:lastModifiedBy>
  <cp:lastPrinted>2008-04-30T08:06:59Z</cp:lastPrinted>
  <dcterms:created xsi:type="dcterms:W3CDTF">2007-05-02T07:25:40Z</dcterms:created>
  <dcterms:modified xsi:type="dcterms:W3CDTF">2009-02-06T05:01:49Z</dcterms:modified>
  <cp:category/>
  <cp:version/>
  <cp:contentType/>
  <cp:contentStatus/>
</cp:coreProperties>
</file>